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Gaia3\共有フォルダ\危機管理課\☆防災\避難確保計画（各施設作成計画）\R8　様式改訂（新たな気象防災情報）\"/>
    </mc:Choice>
  </mc:AlternateContent>
  <xr:revisionPtr revIDLastSave="0" documentId="13_ncr:1_{105EC910-5AFD-44A4-ABF2-EAF94D30D147}" xr6:coauthVersionLast="47" xr6:coauthVersionMax="47" xr10:uidLastSave="{00000000-0000-0000-0000-000000000000}"/>
  <bookViews>
    <workbookView xWindow="-28920" yWindow="1755" windowWidth="29040" windowHeight="15720" activeTab="1" xr2:uid="{00000000-000D-0000-FFFF-FFFF00000000}"/>
  </bookViews>
  <sheets>
    <sheet name="入力シート" sheetId="1" r:id="rId1"/>
    <sheet name="出力シート" sheetId="2" r:id="rId2"/>
  </sheets>
  <definedNames>
    <definedName name="_xlnm.Print_Area" localSheetId="1">出力シート!$A$1:$T$328</definedName>
    <definedName name="_xlnm.Print_Area" localSheetId="0">入力シート!$A$1:$J$192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7" i="2" l="1"/>
  <c r="B136" i="2"/>
  <c r="B162" i="2"/>
  <c r="G204" i="2"/>
  <c r="C204" i="2"/>
  <c r="R226" i="2" l="1"/>
  <c r="B138" i="2" l="1"/>
  <c r="V260" i="2"/>
  <c r="V263" i="2"/>
  <c r="V267" i="2"/>
  <c r="V269" i="2"/>
  <c r="V271" i="2"/>
  <c r="V275" i="2"/>
  <c r="O226" i="2"/>
  <c r="F180" i="2"/>
  <c r="B139" i="2"/>
  <c r="B150" i="2"/>
  <c r="B152" i="2"/>
  <c r="A152" i="2" s="1"/>
  <c r="B141" i="2"/>
  <c r="A141" i="2" s="1"/>
  <c r="C130" i="2"/>
  <c r="C129" i="2"/>
  <c r="B164" i="2"/>
  <c r="A164" i="2" s="1"/>
  <c r="R228" i="2"/>
  <c r="L226" i="2"/>
  <c r="B161" i="2"/>
  <c r="B149" i="2"/>
  <c r="A287" i="2" l="1"/>
  <c r="A286" i="2"/>
  <c r="A283" i="2"/>
  <c r="A282" i="2"/>
  <c r="A162" i="2"/>
  <c r="B158" i="2" l="1"/>
  <c r="B146" i="2"/>
  <c r="O62" i="2"/>
  <c r="K62" i="2"/>
  <c r="H62" i="2"/>
  <c r="D62" i="2"/>
  <c r="D63" i="2"/>
  <c r="D64" i="2"/>
  <c r="K64" i="2"/>
  <c r="K63" i="2"/>
  <c r="E34" i="1"/>
  <c r="R64" i="2" s="1"/>
  <c r="L130" i="2" l="1"/>
  <c r="L129" i="2"/>
  <c r="I34" i="1" l="1"/>
  <c r="R63" i="2" s="1"/>
  <c r="C10" i="1"/>
  <c r="A275" i="2" l="1"/>
  <c r="E269" i="2"/>
  <c r="E271" i="2"/>
  <c r="E267" i="2"/>
  <c r="E260" i="2"/>
  <c r="E263" i="2" l="1"/>
  <c r="E228" i="2"/>
  <c r="E226" i="2" l="1"/>
  <c r="A37" i="2"/>
  <c r="A41" i="2" l="1"/>
</calcChain>
</file>

<file path=xl/sharedStrings.xml><?xml version="1.0" encoding="utf-8"?>
<sst xmlns="http://schemas.openxmlformats.org/spreadsheetml/2006/main" count="401" uniqueCount="270">
  <si>
    <t>入力項目</t>
  </si>
  <si>
    <t>入力セル</t>
  </si>
  <si>
    <t>入力例</t>
  </si>
  <si>
    <t xml:space="preserve">1．計画の目的 </t>
  </si>
  <si>
    <t>活動内容</t>
  </si>
  <si>
    <t>対応要員</t>
  </si>
  <si>
    <t>収集する情報</t>
  </si>
  <si>
    <t>収集方法</t>
  </si>
  <si>
    <t>(2)避難経路</t>
  </si>
  <si>
    <t>情報収集・伝達</t>
  </si>
  <si>
    <t>（施設の情報）</t>
    <rPh sb="1" eb="3">
      <t>シセツ</t>
    </rPh>
    <rPh sb="4" eb="6">
      <t>ジョウホウ</t>
    </rPh>
    <phoneticPr fontId="3"/>
  </si>
  <si>
    <t>洪水時の避難確保計画</t>
    <phoneticPr fontId="3"/>
  </si>
  <si>
    <t>.</t>
    <phoneticPr fontId="3"/>
  </si>
  <si>
    <t>以下のいずれかに該当する場合</t>
    <phoneticPr fontId="3"/>
  </si>
  <si>
    <t>インターネット</t>
    <phoneticPr fontId="3"/>
  </si>
  <si>
    <t>水位到達情報</t>
    <phoneticPr fontId="3"/>
  </si>
  <si>
    <t>水位情報</t>
    <phoneticPr fontId="3"/>
  </si>
  <si>
    <t>（避難に関する情報）</t>
    <rPh sb="1" eb="3">
      <t>ヒナン</t>
    </rPh>
    <rPh sb="4" eb="5">
      <t>カン</t>
    </rPh>
    <rPh sb="7" eb="9">
      <t>ジョウホウ</t>
    </rPh>
    <phoneticPr fontId="3"/>
  </si>
  <si>
    <t>（教育・訓練に関する情報）</t>
    <rPh sb="1" eb="3">
      <t>キョウイク</t>
    </rPh>
    <rPh sb="4" eb="6">
      <t>クンレン</t>
    </rPh>
    <rPh sb="7" eb="8">
      <t>カン</t>
    </rPh>
    <rPh sb="10" eb="12">
      <t>ジョウホウ</t>
    </rPh>
    <phoneticPr fontId="3"/>
  </si>
  <si>
    <t>「避難確保計画作成シート」</t>
    <rPh sb="1" eb="3">
      <t>ヒナン</t>
    </rPh>
    <rPh sb="3" eb="5">
      <t>カクホ</t>
    </rPh>
    <rPh sb="5" eb="7">
      <t>ケイカク</t>
    </rPh>
    <rPh sb="7" eb="9">
      <t>サクセイ</t>
    </rPh>
    <phoneticPr fontId="3"/>
  </si>
  <si>
    <t>（河川に係る情報）</t>
    <rPh sb="1" eb="3">
      <t>カセン</t>
    </rPh>
    <rPh sb="4" eb="5">
      <t>カカ</t>
    </rPh>
    <rPh sb="6" eb="8">
      <t>ジョウホウ</t>
    </rPh>
    <phoneticPr fontId="3"/>
  </si>
  <si>
    <t>年</t>
    <rPh sb="0" eb="1">
      <t>ネン</t>
    </rPh>
    <phoneticPr fontId="3"/>
  </si>
  <si>
    <t>月</t>
    <rPh sb="0" eb="1">
      <t>ガツ</t>
    </rPh>
    <phoneticPr fontId="3"/>
  </si>
  <si>
    <t>日</t>
    <rPh sb="0" eb="1">
      <t>ニチ</t>
    </rPh>
    <phoneticPr fontId="3"/>
  </si>
  <si>
    <t>浸水想定区域を持つ河川名</t>
    <phoneticPr fontId="3"/>
  </si>
  <si>
    <t>参照する水位観測所</t>
    <phoneticPr fontId="3"/>
  </si>
  <si>
    <t>気象情報</t>
    <phoneticPr fontId="3"/>
  </si>
  <si>
    <t>※</t>
    <phoneticPr fontId="3"/>
  </si>
  <si>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</si>
  <si>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</si>
  <si>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 xml:space="preserve"> この計画は、水防法第15条の3第1項に基づくものであり、本施設の利用者の洪水時の円滑かつ迅速な避難の確保を図ることを目的とする。</t>
    <rPh sb="29" eb="30">
      <t>ホン</t>
    </rPh>
    <rPh sb="30" eb="32">
      <t>シセツ</t>
    </rPh>
    <rPh sb="33" eb="36">
      <t>リヨウシャ</t>
    </rPh>
    <rPh sb="37" eb="40">
      <t>コウズイジ</t>
    </rPh>
    <rPh sb="41" eb="43">
      <t>エンカツ</t>
    </rPh>
    <rPh sb="45" eb="47">
      <t>ジンソク</t>
    </rPh>
    <rPh sb="48" eb="50">
      <t>ヒナン</t>
    </rPh>
    <rPh sb="51" eb="53">
      <t>カクホ</t>
    </rPh>
    <rPh sb="54" eb="55">
      <t>ハカ</t>
    </rPh>
    <rPh sb="59" eb="61">
      <t>モクテキ</t>
    </rPh>
    <phoneticPr fontId="3"/>
  </si>
  <si>
    <t>2．計画の報告</t>
    <rPh sb="2" eb="4">
      <t>ケイカク</t>
    </rPh>
    <rPh sb="5" eb="7">
      <t>ホウコク</t>
    </rPh>
    <phoneticPr fontId="3"/>
  </si>
  <si>
    <t xml:space="preserve">3．計画の適用範囲 </t>
    <phoneticPr fontId="3"/>
  </si>
  <si>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3"/>
  </si>
  <si>
    <t>休日</t>
    <rPh sb="0" eb="2">
      <t>キュウジツ</t>
    </rPh>
    <phoneticPr fontId="3"/>
  </si>
  <si>
    <t>利用者</t>
    <rPh sb="0" eb="3">
      <t>リヨウシャ</t>
    </rPh>
    <phoneticPr fontId="3"/>
  </si>
  <si>
    <t>施設職員</t>
    <rPh sb="0" eb="2">
      <t>シセツ</t>
    </rPh>
    <rPh sb="2" eb="4">
      <t>ショクイン</t>
    </rPh>
    <phoneticPr fontId="3"/>
  </si>
  <si>
    <t>昼間</t>
    <rPh sb="0" eb="2">
      <t>ヒルマ</t>
    </rPh>
    <phoneticPr fontId="3"/>
  </si>
  <si>
    <t>夜間</t>
    <rPh sb="0" eb="2">
      <t>ヤカン</t>
    </rPh>
    <phoneticPr fontId="3"/>
  </si>
  <si>
    <t>別紙１</t>
    <phoneticPr fontId="3"/>
  </si>
  <si>
    <t>【施設周辺の避難経路図】</t>
    <rPh sb="1" eb="3">
      <t>シセツ</t>
    </rPh>
    <rPh sb="3" eb="5">
      <t>シュウヘン</t>
    </rPh>
    <rPh sb="6" eb="8">
      <t>ヒナン</t>
    </rPh>
    <rPh sb="8" eb="10">
      <t>ケイロ</t>
    </rPh>
    <rPh sb="10" eb="11">
      <t>ズ</t>
    </rPh>
    <phoneticPr fontId="3"/>
  </si>
  <si>
    <t>【施設の状況】</t>
    <rPh sb="1" eb="3">
      <t>シセツ</t>
    </rPh>
    <rPh sb="4" eb="6">
      <t>ジョウキョウ</t>
    </rPh>
    <phoneticPr fontId="3"/>
  </si>
  <si>
    <t>避難経路図</t>
    <rPh sb="0" eb="2">
      <t>ヒナン</t>
    </rPh>
    <rPh sb="2" eb="4">
      <t>ケイロ</t>
    </rPh>
    <rPh sb="4" eb="5">
      <t>ズ</t>
    </rPh>
    <phoneticPr fontId="3"/>
  </si>
  <si>
    <t xml:space="preserve">4．防災体制 </t>
    <phoneticPr fontId="3"/>
  </si>
  <si>
    <t>(3)避難誘導</t>
    <phoneticPr fontId="3"/>
  </si>
  <si>
    <t>移動距離</t>
    <rPh sb="0" eb="2">
      <t>イドウ</t>
    </rPh>
    <rPh sb="2" eb="4">
      <t>キョリ</t>
    </rPh>
    <phoneticPr fontId="3"/>
  </si>
  <si>
    <t>移動手段</t>
    <rPh sb="0" eb="2">
      <t>イドウ</t>
    </rPh>
    <rPh sb="2" eb="4">
      <t>シュダン</t>
    </rPh>
    <phoneticPr fontId="3"/>
  </si>
  <si>
    <t>名　称</t>
    <rPh sb="0" eb="1">
      <t>ナ</t>
    </rPh>
    <rPh sb="2" eb="3">
      <t>ショウ</t>
    </rPh>
    <phoneticPr fontId="3"/>
  </si>
  <si>
    <t>屋内安全確保</t>
    <rPh sb="0" eb="2">
      <t>オクナイ</t>
    </rPh>
    <rPh sb="2" eb="4">
      <t>アンゼン</t>
    </rPh>
    <rPh sb="4" eb="6">
      <t>カクホ</t>
    </rPh>
    <phoneticPr fontId="3"/>
  </si>
  <si>
    <t xml:space="preserve">7．避難の確保を図るための施設の整備 </t>
    <phoneticPr fontId="3"/>
  </si>
  <si>
    <t>備　蓄　品</t>
    <rPh sb="0" eb="1">
      <t>ソナエ</t>
    </rPh>
    <rPh sb="2" eb="3">
      <t>チク</t>
    </rPh>
    <rPh sb="4" eb="5">
      <t>ヒン</t>
    </rPh>
    <phoneticPr fontId="3"/>
  </si>
  <si>
    <t>浸水を防ぐための対策</t>
    <rPh sb="0" eb="2">
      <t>シンスイ</t>
    </rPh>
    <rPh sb="3" eb="4">
      <t>フセ</t>
    </rPh>
    <rPh sb="8" eb="10">
      <t>タイサク</t>
    </rPh>
    <phoneticPr fontId="3"/>
  </si>
  <si>
    <t>8．防災教育及び訓練の実施</t>
    <rPh sb="2" eb="4">
      <t>ボウサイ</t>
    </rPh>
    <rPh sb="4" eb="6">
      <t>キョウイク</t>
    </rPh>
    <rPh sb="6" eb="7">
      <t>オヨ</t>
    </rPh>
    <rPh sb="8" eb="10">
      <t>クンレン</t>
    </rPh>
    <rPh sb="11" eb="13">
      <t>ジッシ</t>
    </rPh>
    <phoneticPr fontId="3"/>
  </si>
  <si>
    <t>避難場所の住所</t>
  </si>
  <si>
    <t>避難場所名</t>
    <rPh sb="0" eb="2">
      <t>ヒナン</t>
    </rPh>
    <rPh sb="2" eb="4">
      <t>バショ</t>
    </rPh>
    <rPh sb="4" eb="5">
      <t>メイ</t>
    </rPh>
    <phoneticPr fontId="3"/>
  </si>
  <si>
    <t>避難場所までの移動距離</t>
    <rPh sb="0" eb="2">
      <t>ヒナン</t>
    </rPh>
    <rPh sb="2" eb="4">
      <t>バショ</t>
    </rPh>
    <rPh sb="7" eb="9">
      <t>イドウ</t>
    </rPh>
    <rPh sb="9" eb="11">
      <t>キョリ</t>
    </rPh>
    <phoneticPr fontId="3"/>
  </si>
  <si>
    <t>避難場所までの移動手段</t>
    <rPh sb="0" eb="2">
      <t>ヒナン</t>
    </rPh>
    <rPh sb="2" eb="4">
      <t>バショ</t>
    </rPh>
    <rPh sb="7" eb="9">
      <t>イドウ</t>
    </rPh>
    <rPh sb="9" eb="11">
      <t>シュダン</t>
    </rPh>
    <phoneticPr fontId="3"/>
  </si>
  <si>
    <t>ｍ</t>
    <phoneticPr fontId="3"/>
  </si>
  <si>
    <t>車両の場合</t>
    <rPh sb="0" eb="2">
      <t>シャリョウ</t>
    </rPh>
    <rPh sb="3" eb="5">
      <t>バアイ</t>
    </rPh>
    <phoneticPr fontId="3"/>
  </si>
  <si>
    <t>新規採用の従業員</t>
    <rPh sb="0" eb="2">
      <t>シンキ</t>
    </rPh>
    <rPh sb="2" eb="4">
      <t>サイヨウ</t>
    </rPh>
    <rPh sb="5" eb="8">
      <t>ジュウギョウイン</t>
    </rPh>
    <phoneticPr fontId="3"/>
  </si>
  <si>
    <t>訓練対象者①</t>
    <rPh sb="0" eb="2">
      <t>クンレン</t>
    </rPh>
    <rPh sb="2" eb="5">
      <t>タイショウシャ</t>
    </rPh>
    <phoneticPr fontId="3"/>
  </si>
  <si>
    <t>訓練実施月①</t>
    <rPh sb="0" eb="2">
      <t>クンレン</t>
    </rPh>
    <rPh sb="2" eb="4">
      <t>ジッシ</t>
    </rPh>
    <rPh sb="4" eb="5">
      <t>ツキ</t>
    </rPh>
    <phoneticPr fontId="3"/>
  </si>
  <si>
    <t>訓練対象者②</t>
    <rPh sb="0" eb="2">
      <t>クンレン</t>
    </rPh>
    <rPh sb="2" eb="5">
      <t>タイショウシャ</t>
    </rPh>
    <phoneticPr fontId="3"/>
  </si>
  <si>
    <t>訓練実施月②</t>
    <rPh sb="0" eb="2">
      <t>クンレン</t>
    </rPh>
    <rPh sb="2" eb="4">
      <t>ジッシ</t>
    </rPh>
    <rPh sb="4" eb="5">
      <t>ツキ</t>
    </rPh>
    <phoneticPr fontId="3"/>
  </si>
  <si>
    <t>研修対象者①</t>
    <rPh sb="0" eb="2">
      <t>ケンシュウ</t>
    </rPh>
    <rPh sb="2" eb="5">
      <t>タイショウシャ</t>
    </rPh>
    <phoneticPr fontId="3"/>
  </si>
  <si>
    <t>研修実施月①</t>
    <rPh sb="0" eb="2">
      <t>ケンシュウ</t>
    </rPh>
    <rPh sb="2" eb="4">
      <t>ジッシ</t>
    </rPh>
    <rPh sb="4" eb="5">
      <t>ツキ</t>
    </rPh>
    <phoneticPr fontId="3"/>
  </si>
  <si>
    <t>研修対象者②</t>
    <rPh sb="0" eb="2">
      <t>ケンシュウ</t>
    </rPh>
    <rPh sb="2" eb="5">
      <t>タイショウシャ</t>
    </rPh>
    <phoneticPr fontId="3"/>
  </si>
  <si>
    <t>研修実施月②</t>
    <rPh sb="0" eb="2">
      <t>ケンシュウ</t>
    </rPh>
    <rPh sb="2" eb="4">
      <t>ジッシ</t>
    </rPh>
    <rPh sb="4" eb="5">
      <t>ツキ</t>
    </rPh>
    <phoneticPr fontId="3"/>
  </si>
  <si>
    <t>研修の内容①</t>
    <rPh sb="0" eb="2">
      <t>ケンシュウ</t>
    </rPh>
    <rPh sb="3" eb="5">
      <t>ナイヨウ</t>
    </rPh>
    <phoneticPr fontId="3"/>
  </si>
  <si>
    <t>研修の内容②</t>
    <rPh sb="0" eb="2">
      <t>ケンシュウ</t>
    </rPh>
    <rPh sb="3" eb="5">
      <t>ナイヨウ</t>
    </rPh>
    <phoneticPr fontId="3"/>
  </si>
  <si>
    <t>訓練の内容①</t>
    <rPh sb="0" eb="2">
      <t>クンレン</t>
    </rPh>
    <rPh sb="3" eb="5">
      <t>ナイヨウ</t>
    </rPh>
    <phoneticPr fontId="3"/>
  </si>
  <si>
    <t>訓練の内容②</t>
    <rPh sb="0" eb="2">
      <t>クンレン</t>
    </rPh>
    <rPh sb="3" eb="5">
      <t>ナイヨウ</t>
    </rPh>
    <phoneticPr fontId="3"/>
  </si>
  <si>
    <t>避難誘導</t>
    <rPh sb="0" eb="2">
      <t>ヒナン</t>
    </rPh>
    <rPh sb="2" eb="4">
      <t>ユウドウ</t>
    </rPh>
    <phoneticPr fontId="3"/>
  </si>
  <si>
    <t>■防災に係る研修</t>
    <rPh sb="1" eb="3">
      <t>ボウサイ</t>
    </rPh>
    <rPh sb="4" eb="5">
      <t>カカ</t>
    </rPh>
    <rPh sb="6" eb="8">
      <t>ケンシュウ</t>
    </rPh>
    <phoneticPr fontId="3"/>
  </si>
  <si>
    <t>■防災訓練</t>
    <rPh sb="1" eb="3">
      <t>ボウサイ</t>
    </rPh>
    <rPh sb="3" eb="5">
      <t>クンレン</t>
    </rPh>
    <phoneticPr fontId="3"/>
  </si>
  <si>
    <t>施設職員5名　利用者10名</t>
    <rPh sb="0" eb="2">
      <t>シセツ</t>
    </rPh>
    <rPh sb="2" eb="4">
      <t>ショクイン</t>
    </rPh>
    <rPh sb="5" eb="6">
      <t>メイ</t>
    </rPh>
    <rPh sb="7" eb="10">
      <t>リヨウシャ</t>
    </rPh>
    <rPh sb="12" eb="13">
      <t>メイ</t>
    </rPh>
    <phoneticPr fontId="3"/>
  </si>
  <si>
    <t>施設職員2名　利用者10名</t>
    <rPh sb="0" eb="2">
      <t>シセツ</t>
    </rPh>
    <rPh sb="2" eb="4">
      <t>ショクイン</t>
    </rPh>
    <rPh sb="5" eb="6">
      <t>メイ</t>
    </rPh>
    <rPh sb="7" eb="10">
      <t>リヨウシャ</t>
    </rPh>
    <rPh sb="12" eb="13">
      <t>メイ</t>
    </rPh>
    <phoneticPr fontId="3"/>
  </si>
  <si>
    <t>休日設定の有無</t>
    <rPh sb="0" eb="2">
      <t>キュウジツ</t>
    </rPh>
    <rPh sb="2" eb="4">
      <t>セッテイ</t>
    </rPh>
    <rPh sb="5" eb="7">
      <t>ウム</t>
    </rPh>
    <phoneticPr fontId="3"/>
  </si>
  <si>
    <t>防災情報及び避難誘導</t>
    <rPh sb="0" eb="2">
      <t>ボウサイ</t>
    </rPh>
    <rPh sb="2" eb="4">
      <t>ジョウホウ</t>
    </rPh>
    <rPh sb="4" eb="5">
      <t>オヨ</t>
    </rPh>
    <rPh sb="6" eb="8">
      <t>ヒナン</t>
    </rPh>
    <rPh sb="8" eb="10">
      <t>ユウドウ</t>
    </rPh>
    <phoneticPr fontId="3"/>
  </si>
  <si>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3"/>
  </si>
  <si>
    <t>【注意！】</t>
    <rPh sb="1" eb="3">
      <t>チュウイ</t>
    </rPh>
    <phoneticPr fontId="3"/>
  </si>
  <si>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3"/>
  </si>
  <si>
    <t>テレビ</t>
    <phoneticPr fontId="3"/>
  </si>
  <si>
    <t>ラジオ</t>
    <phoneticPr fontId="3"/>
  </si>
  <si>
    <t>タブレット端末</t>
    <rPh sb="5" eb="7">
      <t>タンマツ</t>
    </rPh>
    <phoneticPr fontId="3"/>
  </si>
  <si>
    <t>ファックス</t>
    <phoneticPr fontId="3"/>
  </si>
  <si>
    <t>携帯電話</t>
    <rPh sb="0" eb="2">
      <t>ケイタイ</t>
    </rPh>
    <rPh sb="2" eb="4">
      <t>デンワ</t>
    </rPh>
    <phoneticPr fontId="3"/>
  </si>
  <si>
    <t>乾電池</t>
    <rPh sb="0" eb="3">
      <t>カンデンチ</t>
    </rPh>
    <phoneticPr fontId="3"/>
  </si>
  <si>
    <t>携帯電話用バッテリー</t>
    <rPh sb="0" eb="2">
      <t>ケイタイ</t>
    </rPh>
    <rPh sb="2" eb="4">
      <t>デンワ</t>
    </rPh>
    <rPh sb="4" eb="5">
      <t>ヨウ</t>
    </rPh>
    <phoneticPr fontId="3"/>
  </si>
  <si>
    <t>その他</t>
    <rPh sb="2" eb="3">
      <t>タ</t>
    </rPh>
    <phoneticPr fontId="3"/>
  </si>
  <si>
    <t>避難誘導</t>
    <phoneticPr fontId="3"/>
  </si>
  <si>
    <t>従業員名簿</t>
    <rPh sb="0" eb="3">
      <t>ジュウギョウイン</t>
    </rPh>
    <rPh sb="3" eb="5">
      <t>メイボ</t>
    </rPh>
    <phoneticPr fontId="3"/>
  </si>
  <si>
    <t>利用者名簿</t>
    <rPh sb="0" eb="3">
      <t>リヨウシャ</t>
    </rPh>
    <rPh sb="3" eb="5">
      <t>メイボ</t>
    </rPh>
    <phoneticPr fontId="3"/>
  </si>
  <si>
    <t>案内旗</t>
    <rPh sb="0" eb="2">
      <t>アンナイ</t>
    </rPh>
    <rPh sb="2" eb="3">
      <t>ハタ</t>
    </rPh>
    <phoneticPr fontId="3"/>
  </si>
  <si>
    <t>懐中電灯</t>
    <rPh sb="0" eb="2">
      <t>カイチュウ</t>
    </rPh>
    <rPh sb="2" eb="4">
      <t>デントウ</t>
    </rPh>
    <phoneticPr fontId="3"/>
  </si>
  <si>
    <t>拡声器</t>
    <rPh sb="0" eb="3">
      <t>カクセイキ</t>
    </rPh>
    <phoneticPr fontId="3"/>
  </si>
  <si>
    <t>ライフジャケット</t>
    <phoneticPr fontId="3"/>
  </si>
  <si>
    <t>蛍光塗料</t>
    <rPh sb="0" eb="2">
      <t>ケイコウ</t>
    </rPh>
    <rPh sb="2" eb="4">
      <t>トリョウ</t>
    </rPh>
    <phoneticPr fontId="3"/>
  </si>
  <si>
    <t>水</t>
    <rPh sb="0" eb="1">
      <t>ミズ</t>
    </rPh>
    <phoneticPr fontId="3"/>
  </si>
  <si>
    <t>食料</t>
    <rPh sb="0" eb="2">
      <t>ショクリョウ</t>
    </rPh>
    <phoneticPr fontId="3"/>
  </si>
  <si>
    <t>寝具</t>
    <rPh sb="0" eb="2">
      <t>シング</t>
    </rPh>
    <phoneticPr fontId="3"/>
  </si>
  <si>
    <t>防寒具</t>
    <rPh sb="0" eb="3">
      <t>ボウカング</t>
    </rPh>
    <phoneticPr fontId="3"/>
  </si>
  <si>
    <t>おむつ</t>
    <phoneticPr fontId="3"/>
  </si>
  <si>
    <t>おしりふき</t>
    <phoneticPr fontId="3"/>
  </si>
  <si>
    <t>おやつ</t>
    <phoneticPr fontId="3"/>
  </si>
  <si>
    <t>おんぶひも</t>
    <phoneticPr fontId="3"/>
  </si>
  <si>
    <t>ウエットティッシュ</t>
    <phoneticPr fontId="3"/>
  </si>
  <si>
    <t>ゴミ袋</t>
    <rPh sb="2" eb="3">
      <t>ブクロ</t>
    </rPh>
    <phoneticPr fontId="3"/>
  </si>
  <si>
    <t>タオル</t>
    <phoneticPr fontId="3"/>
  </si>
  <si>
    <t>土のう</t>
    <rPh sb="0" eb="1">
      <t>ド</t>
    </rPh>
    <phoneticPr fontId="3"/>
  </si>
  <si>
    <t>止水板</t>
    <rPh sb="0" eb="2">
      <t>シスイ</t>
    </rPh>
    <rPh sb="2" eb="3">
      <t>バン</t>
    </rPh>
    <phoneticPr fontId="3"/>
  </si>
  <si>
    <t>台</t>
    <rPh sb="0" eb="1">
      <t>ダイ</t>
    </rPh>
    <phoneticPr fontId="3"/>
  </si>
  <si>
    <t>有りの場合→</t>
    <rPh sb="0" eb="1">
      <t>ア</t>
    </rPh>
    <rPh sb="3" eb="5">
      <t>バアイ</t>
    </rPh>
    <phoneticPr fontId="3"/>
  </si>
  <si>
    <t>個</t>
    <rPh sb="0" eb="1">
      <t>コ</t>
    </rPh>
    <phoneticPr fontId="3"/>
  </si>
  <si>
    <t>着</t>
    <rPh sb="0" eb="1">
      <t>チャク</t>
    </rPh>
    <phoneticPr fontId="3"/>
  </si>
  <si>
    <t>枚</t>
    <rPh sb="0" eb="1">
      <t>マイ</t>
    </rPh>
    <phoneticPr fontId="3"/>
  </si>
  <si>
    <t>日分</t>
    <rPh sb="0" eb="2">
      <t>ニチブン</t>
    </rPh>
    <phoneticPr fontId="3"/>
  </si>
  <si>
    <t>人分</t>
    <rPh sb="0" eb="1">
      <t>ニン</t>
    </rPh>
    <rPh sb="1" eb="2">
      <t>ブン</t>
    </rPh>
    <phoneticPr fontId="3"/>
  </si>
  <si>
    <t>人分</t>
    <rPh sb="0" eb="1">
      <t>ヒト</t>
    </rPh>
    <rPh sb="1" eb="2">
      <t>ブン</t>
    </rPh>
    <phoneticPr fontId="3"/>
  </si>
  <si>
    <t>平日と同じ／平日と異なる</t>
    <rPh sb="0" eb="2">
      <t>ヘイジツ</t>
    </rPh>
    <rPh sb="3" eb="4">
      <t>オナ</t>
    </rPh>
    <rPh sb="6" eb="8">
      <t>ヘイジツ</t>
    </rPh>
    <rPh sb="9" eb="10">
      <t>コト</t>
    </rPh>
    <phoneticPr fontId="3"/>
  </si>
  <si>
    <t>500m</t>
    <phoneticPr fontId="3"/>
  </si>
  <si>
    <t>無／有　3台</t>
    <rPh sb="0" eb="1">
      <t>ナシ</t>
    </rPh>
    <rPh sb="2" eb="3">
      <t>アリ</t>
    </rPh>
    <rPh sb="5" eb="6">
      <t>ダイ</t>
    </rPh>
    <phoneticPr fontId="3"/>
  </si>
  <si>
    <t>無／有　1台</t>
    <rPh sb="0" eb="1">
      <t>ナシ</t>
    </rPh>
    <rPh sb="2" eb="3">
      <t>アリ</t>
    </rPh>
    <rPh sb="5" eb="6">
      <t>ダイ</t>
    </rPh>
    <phoneticPr fontId="3"/>
  </si>
  <si>
    <t>無／有　2台</t>
    <rPh sb="0" eb="1">
      <t>ナシ</t>
    </rPh>
    <rPh sb="2" eb="3">
      <t>アリ</t>
    </rPh>
    <rPh sb="5" eb="6">
      <t>ダイ</t>
    </rPh>
    <phoneticPr fontId="3"/>
  </si>
  <si>
    <t>無／有　5台</t>
    <rPh sb="0" eb="1">
      <t>ナシ</t>
    </rPh>
    <rPh sb="2" eb="3">
      <t>アリ</t>
    </rPh>
    <rPh sb="5" eb="6">
      <t>ダイ</t>
    </rPh>
    <phoneticPr fontId="3"/>
  </si>
  <si>
    <t>無／有　3個</t>
    <rPh sb="0" eb="1">
      <t>ナシ</t>
    </rPh>
    <rPh sb="2" eb="3">
      <t>アリ</t>
    </rPh>
    <rPh sb="5" eb="6">
      <t>コ</t>
    </rPh>
    <phoneticPr fontId="3"/>
  </si>
  <si>
    <t>無／有　20個</t>
    <rPh sb="0" eb="1">
      <t>ナシ</t>
    </rPh>
    <rPh sb="2" eb="3">
      <t>アリ</t>
    </rPh>
    <rPh sb="6" eb="7">
      <t>コ</t>
    </rPh>
    <phoneticPr fontId="3"/>
  </si>
  <si>
    <t>無／有</t>
    <rPh sb="0" eb="1">
      <t>ナシ</t>
    </rPh>
    <rPh sb="2" eb="3">
      <t>アリ</t>
    </rPh>
    <phoneticPr fontId="3"/>
  </si>
  <si>
    <t>無／有　1枚</t>
    <rPh sb="0" eb="1">
      <t>ナシ</t>
    </rPh>
    <rPh sb="2" eb="3">
      <t>アリ</t>
    </rPh>
    <rPh sb="5" eb="6">
      <t>マイ</t>
    </rPh>
    <phoneticPr fontId="3"/>
  </si>
  <si>
    <t>無／有　10着</t>
    <rPh sb="0" eb="1">
      <t>ナシ</t>
    </rPh>
    <rPh sb="2" eb="3">
      <t>アリ</t>
    </rPh>
    <rPh sb="6" eb="7">
      <t>チャク</t>
    </rPh>
    <phoneticPr fontId="3"/>
  </si>
  <si>
    <t>無／有　1個</t>
    <rPh sb="0" eb="1">
      <t>ナシ</t>
    </rPh>
    <rPh sb="2" eb="3">
      <t>アリ</t>
    </rPh>
    <rPh sb="5" eb="6">
      <t>コ</t>
    </rPh>
    <phoneticPr fontId="3"/>
  </si>
  <si>
    <t>無／有　3日分</t>
    <rPh sb="0" eb="1">
      <t>ナシ</t>
    </rPh>
    <rPh sb="2" eb="3">
      <t>アリ</t>
    </rPh>
    <rPh sb="5" eb="7">
      <t>ニチブン</t>
    </rPh>
    <phoneticPr fontId="3"/>
  </si>
  <si>
    <t>無／有　10人分</t>
    <rPh sb="0" eb="1">
      <t>ナシ</t>
    </rPh>
    <rPh sb="2" eb="3">
      <t>アリ</t>
    </rPh>
    <rPh sb="6" eb="8">
      <t>ニンブン</t>
    </rPh>
    <phoneticPr fontId="3"/>
  </si>
  <si>
    <t>無／有　100枚</t>
    <rPh sb="0" eb="1">
      <t>ナシ</t>
    </rPh>
    <rPh sb="2" eb="3">
      <t>アリ</t>
    </rPh>
    <rPh sb="7" eb="8">
      <t>マイ</t>
    </rPh>
    <phoneticPr fontId="3"/>
  </si>
  <si>
    <t>無／有　30個</t>
    <rPh sb="0" eb="1">
      <t>ナシ</t>
    </rPh>
    <rPh sb="2" eb="3">
      <t>アリ</t>
    </rPh>
    <rPh sb="6" eb="7">
      <t>コ</t>
    </rPh>
    <phoneticPr fontId="3"/>
  </si>
  <si>
    <t>無／有　10枚</t>
    <rPh sb="0" eb="1">
      <t>ナシ</t>
    </rPh>
    <rPh sb="2" eb="3">
      <t>アリ</t>
    </rPh>
    <rPh sb="6" eb="7">
      <t>マイ</t>
    </rPh>
    <phoneticPr fontId="3"/>
  </si>
  <si>
    <t>4月</t>
    <rPh sb="1" eb="2">
      <t>ガツ</t>
    </rPh>
    <phoneticPr fontId="3"/>
  </si>
  <si>
    <t>5月</t>
    <rPh sb="1" eb="2">
      <t>ガツ</t>
    </rPh>
    <phoneticPr fontId="3"/>
  </si>
  <si>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3"/>
  </si>
  <si>
    <t>　避難場所</t>
    <phoneticPr fontId="3"/>
  </si>
  <si>
    <t>　</t>
    <phoneticPr fontId="3"/>
  </si>
  <si>
    <t>　屋内安全確保を図る場所</t>
    <rPh sb="1" eb="3">
      <t>オクナイ</t>
    </rPh>
    <rPh sb="3" eb="5">
      <t>アンゼン</t>
    </rPh>
    <rPh sb="5" eb="7">
      <t>カクホ</t>
    </rPh>
    <rPh sb="8" eb="9">
      <t>ハカ</t>
    </rPh>
    <rPh sb="10" eb="12">
      <t>バショ</t>
    </rPh>
    <phoneticPr fontId="3"/>
  </si>
  <si>
    <t>　情報収集・伝達に係る機材等</t>
    <rPh sb="1" eb="3">
      <t>ジョウホウ</t>
    </rPh>
    <rPh sb="3" eb="5">
      <t>シュウシュウ</t>
    </rPh>
    <rPh sb="6" eb="8">
      <t>デンタツ</t>
    </rPh>
    <rPh sb="9" eb="10">
      <t>カカ</t>
    </rPh>
    <rPh sb="11" eb="13">
      <t>キザイ</t>
    </rPh>
    <rPh sb="13" eb="14">
      <t>トウ</t>
    </rPh>
    <phoneticPr fontId="3"/>
  </si>
  <si>
    <t>　避難誘導に係る機材等</t>
    <rPh sb="1" eb="3">
      <t>ヒナン</t>
    </rPh>
    <rPh sb="3" eb="5">
      <t>ユウドウ</t>
    </rPh>
    <rPh sb="6" eb="7">
      <t>カカ</t>
    </rPh>
    <rPh sb="8" eb="10">
      <t>キザイ</t>
    </rPh>
    <rPh sb="10" eb="11">
      <t>トウ</t>
    </rPh>
    <phoneticPr fontId="3"/>
  </si>
  <si>
    <t>　屋内安全確保に係る機材等</t>
    <rPh sb="1" eb="3">
      <t>オクナイ</t>
    </rPh>
    <rPh sb="3" eb="5">
      <t>アンゼン</t>
    </rPh>
    <rPh sb="5" eb="7">
      <t>カクホ</t>
    </rPh>
    <rPh sb="8" eb="9">
      <t>カカ</t>
    </rPh>
    <rPh sb="10" eb="12">
      <t>キザイ</t>
    </rPh>
    <rPh sb="12" eb="13">
      <t>トウ</t>
    </rPh>
    <phoneticPr fontId="3"/>
  </si>
  <si>
    <t>　施設利用者に係る機材等</t>
    <rPh sb="1" eb="3">
      <t>シセツ</t>
    </rPh>
    <rPh sb="3" eb="6">
      <t>リヨウシャ</t>
    </rPh>
    <rPh sb="7" eb="8">
      <t>カカ</t>
    </rPh>
    <rPh sb="9" eb="11">
      <t>キザイ</t>
    </rPh>
    <rPh sb="11" eb="12">
      <t>トウ</t>
    </rPh>
    <phoneticPr fontId="3"/>
  </si>
  <si>
    <t>　その他の機材等</t>
    <rPh sb="3" eb="4">
      <t>タ</t>
    </rPh>
    <rPh sb="5" eb="7">
      <t>キザイ</t>
    </rPh>
    <rPh sb="7" eb="8">
      <t>トウ</t>
    </rPh>
    <phoneticPr fontId="3"/>
  </si>
  <si>
    <t>　浸水を防ぐための機材等</t>
    <rPh sb="1" eb="3">
      <t>シンスイ</t>
    </rPh>
    <rPh sb="4" eb="5">
      <t>フセ</t>
    </rPh>
    <rPh sb="9" eb="11">
      <t>キザイ</t>
    </rPh>
    <rPh sb="11" eb="12">
      <t>トウ</t>
    </rPh>
    <phoneticPr fontId="3"/>
  </si>
  <si>
    <t>　研修実施（毎年）</t>
    <rPh sb="1" eb="3">
      <t>ケンシュウ</t>
    </rPh>
    <rPh sb="6" eb="8">
      <t>マイトシ</t>
    </rPh>
    <phoneticPr fontId="3"/>
  </si>
  <si>
    <t>　訓練実施（毎年）</t>
    <rPh sb="6" eb="8">
      <t>マイトシ</t>
    </rPh>
    <phoneticPr fontId="3"/>
  </si>
  <si>
    <t>　対象河川②（ある場合）</t>
    <phoneticPr fontId="3"/>
  </si>
  <si>
    <t>　対象河川①</t>
    <phoneticPr fontId="3"/>
  </si>
  <si>
    <t>　施設の収容人数の状況</t>
    <rPh sb="1" eb="3">
      <t>シセツ</t>
    </rPh>
    <rPh sb="4" eb="6">
      <t>シュウヨウ</t>
    </rPh>
    <rPh sb="6" eb="8">
      <t>ニンズウ</t>
    </rPh>
    <rPh sb="9" eb="11">
      <t>ジョウキョウ</t>
    </rPh>
    <phoneticPr fontId="3"/>
  </si>
  <si>
    <t>計画作成年月日</t>
  </si>
  <si>
    <t>施設名</t>
  </si>
  <si>
    <t>住所</t>
  </si>
  <si>
    <t>所在市町村名</t>
  </si>
  <si>
    <t>器</t>
    <rPh sb="0" eb="1">
      <t>キ</t>
    </rPh>
    <phoneticPr fontId="3"/>
  </si>
  <si>
    <t>無／有　5器</t>
    <rPh sb="0" eb="1">
      <t>ナシ</t>
    </rPh>
    <rPh sb="2" eb="3">
      <t>アリ</t>
    </rPh>
    <rPh sb="5" eb="6">
      <t>キ</t>
    </rPh>
    <phoneticPr fontId="3"/>
  </si>
  <si>
    <t>避難場所</t>
    <rPh sb="0" eb="2">
      <t>ヒナン</t>
    </rPh>
    <rPh sb="2" eb="4">
      <t>バショ</t>
    </rPh>
    <phoneticPr fontId="3"/>
  </si>
  <si>
    <t>避難に伴うリスクを踏まえ、必要がある場合屋内安全確保を図る場所を設定してください。</t>
    <rPh sb="0" eb="2">
      <t>ヒナン</t>
    </rPh>
    <rPh sb="3" eb="4">
      <t>トモナ</t>
    </rPh>
    <rPh sb="9" eb="10">
      <t>フ</t>
    </rPh>
    <rPh sb="13" eb="15">
      <t>ヒツヨウ</t>
    </rPh>
    <rPh sb="18" eb="20">
      <t>バアイ</t>
    </rPh>
    <rPh sb="20" eb="22">
      <t>オクナイ</t>
    </rPh>
    <rPh sb="22" eb="24">
      <t>アンゼン</t>
    </rPh>
    <rPh sb="24" eb="26">
      <t>カクホ</t>
    </rPh>
    <rPh sb="27" eb="28">
      <t>ハカ</t>
    </rPh>
    <rPh sb="29" eb="31">
      <t>バショ</t>
    </rPh>
    <rPh sb="32" eb="34">
      <t>セッテイ</t>
    </rPh>
    <phoneticPr fontId="3"/>
  </si>
  <si>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3"/>
  </si>
  <si>
    <t>全従業員</t>
    <rPh sb="0" eb="1">
      <t>ゼン</t>
    </rPh>
    <rPh sb="1" eb="4">
      <t>ジュウギョウイン</t>
    </rPh>
    <phoneticPr fontId="3"/>
  </si>
  <si>
    <t>情報収集・伝達</t>
    <rPh sb="0" eb="2">
      <t>ジョウホウ</t>
    </rPh>
    <rPh sb="2" eb="4">
      <t>シュウシュウ</t>
    </rPh>
    <rPh sb="5" eb="7">
      <t>デンタツ</t>
    </rPh>
    <phoneticPr fontId="3"/>
  </si>
  <si>
    <t>　避難先までの移動手段は、以下の通りとする。</t>
    <rPh sb="1" eb="3">
      <t>ヒナン</t>
    </rPh>
    <rPh sb="3" eb="4">
      <t>サキ</t>
    </rPh>
    <rPh sb="7" eb="9">
      <t>イドウ</t>
    </rPh>
    <rPh sb="9" eb="11">
      <t>シュダン</t>
    </rPh>
    <rPh sb="13" eb="15">
      <t>イカ</t>
    </rPh>
    <rPh sb="16" eb="17">
      <t>トオ</t>
    </rPh>
    <phoneticPr fontId="3"/>
  </si>
  <si>
    <t>　洪水時の避難先は、洪水ハザードマップの想定浸水域および浸水深から、以下の場所とする。</t>
    <rPh sb="1" eb="4">
      <t>コウズイジ</t>
    </rPh>
    <rPh sb="5" eb="7">
      <t>ヒナン</t>
    </rPh>
    <rPh sb="7" eb="8">
      <t>サキ</t>
    </rPh>
    <rPh sb="10" eb="12">
      <t>コウズイ</t>
    </rPh>
    <rPh sb="20" eb="22">
      <t>ソウテイ</t>
    </rPh>
    <rPh sb="22" eb="24">
      <t>シンスイ</t>
    </rPh>
    <rPh sb="24" eb="25">
      <t>イキ</t>
    </rPh>
    <rPh sb="28" eb="30">
      <t>シンスイ</t>
    </rPh>
    <rPh sb="30" eb="31">
      <t>フカ</t>
    </rPh>
    <rPh sb="34" eb="36">
      <t>イカ</t>
    </rPh>
    <rPh sb="37" eb="39">
      <t>バショ</t>
    </rPh>
    <phoneticPr fontId="3"/>
  </si>
  <si>
    <t>施設及び避難先の位置と、施設から避難先までの避難ルートを貼り付けて下さい。</t>
    <rPh sb="6" eb="7">
      <t>サキ</t>
    </rPh>
    <rPh sb="18" eb="19">
      <t>サキ</t>
    </rPh>
    <rPh sb="28" eb="29">
      <t>ハ</t>
    </rPh>
    <rPh sb="30" eb="31">
      <t>ツ</t>
    </rPh>
    <rPh sb="33" eb="34">
      <t>クダ</t>
    </rPh>
    <phoneticPr fontId="3"/>
  </si>
  <si>
    <t>(1)避難先</t>
    <rPh sb="5" eb="6">
      <t>サキ</t>
    </rPh>
    <phoneticPr fontId="3"/>
  </si>
  <si>
    <t>避難場所</t>
    <rPh sb="0" eb="2">
      <t>ヒナン</t>
    </rPh>
    <rPh sb="2" eb="3">
      <t>バ</t>
    </rPh>
    <phoneticPr fontId="3"/>
  </si>
  <si>
    <t>　避難場所及び屋内安全確保を図る場所は下表のとおりとする。また、悪天候の中の避難や、夜間の避難は危険を伴うことから、施設における想定浸水深が浅く、建物が堅牢で家屋倒壊のおそれがない場合、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オクナイ</t>
    </rPh>
    <rPh sb="95" eb="97">
      <t>アンゼン</t>
    </rPh>
    <rPh sb="97" eb="99">
      <t>カクホ</t>
    </rPh>
    <rPh sb="100" eb="101">
      <t>ハカ</t>
    </rPh>
    <rPh sb="110" eb="112">
      <t>バアイ</t>
    </rPh>
    <rPh sb="114" eb="116">
      <t>ビチク</t>
    </rPh>
    <rPh sb="116" eb="118">
      <t>ブッシ</t>
    </rPh>
    <rPh sb="119" eb="121">
      <t>ヨウイ</t>
    </rPh>
    <phoneticPr fontId="3"/>
  </si>
  <si>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3"/>
  </si>
  <si>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3"/>
  </si>
  <si>
    <t>　表内の事項のほか、統括管理者の指揮命令に従うものとする。</t>
    <rPh sb="2" eb="3">
      <t>ナイ</t>
    </rPh>
    <rPh sb="4" eb="6">
      <t>ジコウ</t>
    </rPh>
    <phoneticPr fontId="3"/>
  </si>
  <si>
    <t xml:space="preserve">5．情報収集及び伝達 </t>
    <phoneticPr fontId="3"/>
  </si>
  <si>
    <t xml:space="preserve">6．避難誘導 </t>
    <phoneticPr fontId="3"/>
  </si>
  <si>
    <t>電子メール（ぎふ川と道のアラームメール）</t>
    <rPh sb="0" eb="2">
      <t>デンシ</t>
    </rPh>
    <rPh sb="8" eb="9">
      <t>カワ</t>
    </rPh>
    <rPh sb="10" eb="11">
      <t>ミチ</t>
    </rPh>
    <phoneticPr fontId="3"/>
  </si>
  <si>
    <t>瑞浪市</t>
    <rPh sb="0" eb="3">
      <t>ミズナミシ</t>
    </rPh>
    <phoneticPr fontId="3"/>
  </si>
  <si>
    <t>リストから選択</t>
    <rPh sb="5" eb="7">
      <t>センタク</t>
    </rPh>
    <phoneticPr fontId="3"/>
  </si>
  <si>
    <t>　計画を作成及び必要に応じて見直し・修正をしたときは、水防法第15条の3第2項に基づき、遅滞なく、当該計画を瑞浪市長へ報告する。</t>
    <rPh sb="1" eb="3">
      <t>ケイカク</t>
    </rPh>
    <rPh sb="4" eb="6">
      <t>サクセイ</t>
    </rPh>
    <rPh sb="6" eb="7">
      <t>オヨ</t>
    </rPh>
    <rPh sb="8" eb="10">
      <t>ヒツヨウ</t>
    </rPh>
    <rPh sb="11" eb="12">
      <t>オウ</t>
    </rPh>
    <rPh sb="14" eb="16">
      <t>ミナオ</t>
    </rPh>
    <rPh sb="18" eb="20">
      <t>シュウセイ</t>
    </rPh>
    <rPh sb="27" eb="30">
      <t>スイボウホウ</t>
    </rPh>
    <rPh sb="30" eb="31">
      <t>ダイ</t>
    </rPh>
    <rPh sb="33" eb="34">
      <t>ジョウ</t>
    </rPh>
    <rPh sb="36" eb="37">
      <t>ダイ</t>
    </rPh>
    <rPh sb="38" eb="39">
      <t>コウ</t>
    </rPh>
    <rPh sb="40" eb="41">
      <t>モト</t>
    </rPh>
    <rPh sb="44" eb="46">
      <t>チタイ</t>
    </rPh>
    <rPh sb="49" eb="51">
      <t>トウガイ</t>
    </rPh>
    <rPh sb="51" eb="53">
      <t>ケイカク</t>
    </rPh>
    <rPh sb="54" eb="56">
      <t>ミズナミ</t>
    </rPh>
    <rPh sb="56" eb="58">
      <t>シチョウ</t>
    </rPh>
    <rPh sb="59" eb="61">
      <t>ホウコク</t>
    </rPh>
    <phoneticPr fontId="3"/>
  </si>
  <si>
    <t>昼間時間</t>
    <rPh sb="0" eb="2">
      <t>チュウカン</t>
    </rPh>
    <rPh sb="2" eb="4">
      <t>ジカン</t>
    </rPh>
    <phoneticPr fontId="3"/>
  </si>
  <si>
    <t>夜間時間</t>
    <rPh sb="0" eb="2">
      <t>ヤカン</t>
    </rPh>
    <rPh sb="2" eb="4">
      <t>ジカン</t>
    </rPh>
    <phoneticPr fontId="3"/>
  </si>
  <si>
    <t>夜間収容人数</t>
    <rPh sb="0" eb="2">
      <t>ヤカン</t>
    </rPh>
    <rPh sb="2" eb="4">
      <t>シュウヨウ</t>
    </rPh>
    <rPh sb="4" eb="6">
      <t>ニンズウ</t>
    </rPh>
    <phoneticPr fontId="3"/>
  </si>
  <si>
    <t>昼間収容人数</t>
    <rPh sb="0" eb="2">
      <t>ヒルマ</t>
    </rPh>
    <rPh sb="2" eb="4">
      <t>シュウヨウ</t>
    </rPh>
    <rPh sb="4" eb="6">
      <t>ニンズウ</t>
    </rPh>
    <phoneticPr fontId="3"/>
  </si>
  <si>
    <t>～</t>
    <phoneticPr fontId="3"/>
  </si>
  <si>
    <t>時間</t>
    <rPh sb="0" eb="2">
      <t>ジカン</t>
    </rPh>
    <phoneticPr fontId="3"/>
  </si>
  <si>
    <t>職員</t>
    <rPh sb="0" eb="2">
      <t>ショクイン</t>
    </rPh>
    <phoneticPr fontId="3"/>
  </si>
  <si>
    <t>―</t>
    <phoneticPr fontId="3"/>
  </si>
  <si>
    <t>テレビ・ラジオ</t>
    <phoneticPr fontId="3"/>
  </si>
  <si>
    <t>防災行政無線・防災ラジオ・絆メール</t>
    <rPh sb="0" eb="2">
      <t>ボウサイ</t>
    </rPh>
    <rPh sb="2" eb="4">
      <t>ギョウセイ</t>
    </rPh>
    <rPh sb="4" eb="6">
      <t>ムセン</t>
    </rPh>
    <rPh sb="7" eb="9">
      <t>ボウサイ</t>
    </rPh>
    <rPh sb="13" eb="14">
      <t>キズナ</t>
    </rPh>
    <phoneticPr fontId="3"/>
  </si>
  <si>
    <t>（http://www.jma.go.jp/）</t>
  </si>
  <si>
    <t>防災行政無線・防災ラジオ・絆メール</t>
    <rPh sb="7" eb="9">
      <t>ボウサイ</t>
    </rPh>
    <rPh sb="13" eb="14">
      <t>キズナ</t>
    </rPh>
    <phoneticPr fontId="3"/>
  </si>
  <si>
    <t>0572-68-9736</t>
    <phoneticPr fontId="3"/>
  </si>
  <si>
    <t>施設の２階</t>
    <rPh sb="0" eb="2">
      <t>シセツ</t>
    </rPh>
    <rPh sb="4" eb="5">
      <t>カイ</t>
    </rPh>
    <phoneticPr fontId="3"/>
  </si>
  <si>
    <t>所在地区名（避難情報の発令先地区名）</t>
    <rPh sb="6" eb="10">
      <t>ヒナンジョウホウ</t>
    </rPh>
    <phoneticPr fontId="3"/>
  </si>
  <si>
    <t>瑞浪市による「高齢者等避難」「避難指示」「緊急安全確保」の発令の対象となる、施設の所在地の地区名を記載</t>
    <rPh sb="0" eb="3">
      <t>ミズナミシ</t>
    </rPh>
    <rPh sb="7" eb="11">
      <t>コウレイシャトウ</t>
    </rPh>
    <rPh sb="11" eb="13">
      <t>ヒナン</t>
    </rPh>
    <rPh sb="15" eb="19">
      <t>ヒナンシジ</t>
    </rPh>
    <rPh sb="21" eb="27">
      <t>キンキュウアンゼンカクホ</t>
    </rPh>
    <rPh sb="29" eb="31">
      <t>ハツレイ</t>
    </rPh>
    <rPh sb="32" eb="34">
      <t>タイショウ</t>
    </rPh>
    <rPh sb="38" eb="40">
      <t>シセツ</t>
    </rPh>
    <rPh sb="41" eb="44">
      <t>ショザイチ</t>
    </rPh>
    <rPh sb="45" eb="48">
      <t>チクメイ</t>
    </rPh>
    <rPh sb="49" eb="51">
      <t>キサイ</t>
    </rPh>
    <phoneticPr fontId="3"/>
  </si>
  <si>
    <t>ハザードマップを参照し、対象になる河川及び最寄りの水位観測所をリストから選択してください。不明な点がありましたら、市役所危機管理課までお問合せください。</t>
    <rPh sb="8" eb="10">
      <t>サンショウ</t>
    </rPh>
    <rPh sb="12" eb="14">
      <t>タイショウ</t>
    </rPh>
    <rPh sb="17" eb="19">
      <t>カセン</t>
    </rPh>
    <rPh sb="19" eb="20">
      <t>オヨ</t>
    </rPh>
    <rPh sb="21" eb="23">
      <t>モヨ</t>
    </rPh>
    <rPh sb="25" eb="30">
      <t>スイイカンソクジョ</t>
    </rPh>
    <rPh sb="36" eb="38">
      <t>センタク</t>
    </rPh>
    <rPh sb="45" eb="47">
      <t>フメイ</t>
    </rPh>
    <rPh sb="48" eb="49">
      <t>テン</t>
    </rPh>
    <rPh sb="57" eb="60">
      <t>シヤクショ</t>
    </rPh>
    <rPh sb="60" eb="65">
      <t>キキカンリカ</t>
    </rPh>
    <rPh sb="68" eb="70">
      <t>トイアワ</t>
    </rPh>
    <phoneticPr fontId="3"/>
  </si>
  <si>
    <r>
      <rPr>
        <sz val="7"/>
        <color theme="1"/>
        <rFont val="UD デジタル 教科書体 N-R"/>
        <family val="1"/>
        <charset val="128"/>
      </rPr>
      <t xml:space="preserve">　 </t>
    </r>
    <r>
      <rPr>
        <sz val="14"/>
        <color theme="1"/>
        <rFont val="UD デジタル 教科書体 N-R"/>
        <family val="1"/>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3"/>
  </si>
  <si>
    <r>
      <t>(1)</t>
    </r>
    <r>
      <rPr>
        <sz val="7"/>
        <color theme="1"/>
        <rFont val="UD デジタル 教科書体 N-R"/>
        <family val="1"/>
        <charset val="128"/>
      </rPr>
      <t xml:space="preserve">    </t>
    </r>
    <r>
      <rPr>
        <sz val="14"/>
        <color theme="1"/>
        <rFont val="UD デジタル 教科書体 N-R"/>
        <family val="1"/>
        <charset val="128"/>
      </rPr>
      <t>情報収集</t>
    </r>
  </si>
  <si>
    <r>
      <t>(2)</t>
    </r>
    <r>
      <rPr>
        <sz val="7"/>
        <color theme="1"/>
        <rFont val="UD デジタル 教科書体 N-R"/>
        <family val="1"/>
        <charset val="128"/>
      </rPr>
      <t xml:space="preserve">      </t>
    </r>
    <r>
      <rPr>
        <sz val="14"/>
        <color theme="1"/>
        <rFont val="UD デジタル 教科書体 N-R"/>
        <family val="1"/>
        <charset val="128"/>
      </rPr>
      <t>情報伝達</t>
    </r>
  </si>
  <si>
    <t xml:space="preserve"> これらの資器材等については、日頃からその維持管理に努めるものとする。</t>
    <phoneticPr fontId="3"/>
  </si>
  <si>
    <t>　　収集する主な情報及び収集方法は、以下のとおりとする。</t>
    <phoneticPr fontId="3"/>
  </si>
  <si>
    <t>気象庁ＨＰ（http://www.jma.go.jp/）</t>
    <phoneticPr fontId="3"/>
  </si>
  <si>
    <t>避難情報</t>
    <rPh sb="0" eb="4">
      <t>ヒナンジョウホウ</t>
    </rPh>
    <phoneticPr fontId="3"/>
  </si>
  <si>
    <t>・高齢者等避難</t>
    <phoneticPr fontId="3"/>
  </si>
  <si>
    <t>・避難指示</t>
    <rPh sb="1" eb="5">
      <t>ヒナンシジ</t>
    </rPh>
    <phoneticPr fontId="3"/>
  </si>
  <si>
    <t>・緊急安全確保</t>
    <rPh sb="1" eb="7">
      <t>キンキュウアンゼンカクホ</t>
    </rPh>
    <phoneticPr fontId="3"/>
  </si>
  <si>
    <t>　避難確保資器材等一覧</t>
    <phoneticPr fontId="3"/>
  </si>
  <si>
    <t>➣</t>
  </si>
  <si>
    <t>➣</t>
    <phoneticPr fontId="3"/>
  </si>
  <si>
    <t>水位情報等の
情報収集</t>
    <rPh sb="0" eb="2">
      <t>スイイ</t>
    </rPh>
    <rPh sb="2" eb="4">
      <t>ジョウホウ</t>
    </rPh>
    <phoneticPr fontId="3"/>
  </si>
  <si>
    <t>水位情報等の
情報収集</t>
    <rPh sb="0" eb="4">
      <t>スイイジョウホウ</t>
    </rPh>
    <phoneticPr fontId="3"/>
  </si>
  <si>
    <t>保護者への
事前連絡</t>
    <phoneticPr fontId="3"/>
  </si>
  <si>
    <t>周辺住民への
事前協力依頼</t>
    <phoneticPr fontId="3"/>
  </si>
  <si>
    <t>要配慮者の
避難誘導</t>
    <phoneticPr fontId="3"/>
  </si>
  <si>
    <t>情報収集
伝達要員</t>
    <phoneticPr fontId="3"/>
  </si>
  <si>
    <t>避難誘導
要員</t>
    <phoneticPr fontId="3"/>
  </si>
  <si>
    <t>施設内全体の
避難誘導</t>
    <phoneticPr fontId="3"/>
  </si>
  <si>
    <t>使用する
資器材の準備</t>
    <phoneticPr fontId="3"/>
  </si>
  <si>
    <t>所要時間</t>
    <rPh sb="0" eb="4">
      <t>ショヨウジカン</t>
    </rPh>
    <phoneticPr fontId="3"/>
  </si>
  <si>
    <t>避難完了までの所要時間</t>
    <rPh sb="0" eb="2">
      <t>ヒナン</t>
    </rPh>
    <rPh sb="2" eb="4">
      <t>カンリョウ</t>
    </rPh>
    <rPh sb="7" eb="11">
      <t>ショヨウジカン</t>
    </rPh>
    <phoneticPr fontId="3"/>
  </si>
  <si>
    <t>分</t>
    <rPh sb="0" eb="1">
      <t>フン</t>
    </rPh>
    <phoneticPr fontId="3"/>
  </si>
  <si>
    <t>避難開始から避難完了するまでにかかる予測時間を記載してください。</t>
    <rPh sb="0" eb="4">
      <t>ヒナンカイシ</t>
    </rPh>
    <rPh sb="6" eb="10">
      <t>ヒナンカンリョウ</t>
    </rPh>
    <rPh sb="18" eb="22">
      <t>ヨソクジカン</t>
    </rPh>
    <rPh sb="23" eb="25">
      <t>キサイ</t>
    </rPh>
    <phoneticPr fontId="3"/>
  </si>
  <si>
    <t>屋内安全確保を図る場所</t>
  </si>
  <si>
    <t>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3"/>
  </si>
  <si>
    <t>施設</t>
    <rPh sb="0" eb="2">
      <t>シセツ</t>
    </rPh>
    <phoneticPr fontId="3"/>
  </si>
  <si>
    <t>徒歩／車両　4</t>
    <rPh sb="0" eb="2">
      <t>トホ</t>
    </rPh>
    <rPh sb="3" eb="5">
      <t>シャリョウ</t>
    </rPh>
    <phoneticPr fontId="3"/>
  </si>
  <si>
    <t>　 情報収集・伝達及び避難誘導の際に使用する施設及び資器材については、下表
「避難確保資器材等一覧」に示すとおりである。</t>
    <phoneticPr fontId="3"/>
  </si>
  <si>
    <t>　②体制確立時、あらかじめ瑞浪市と調整した事項について、瑞浪市に報告する。</t>
    <rPh sb="13" eb="16">
      <t>ミズナミシ</t>
    </rPh>
    <rPh sb="28" eb="31">
      <t>ミズナミシ</t>
    </rPh>
    <phoneticPr fontId="3"/>
  </si>
  <si>
    <t>　③瑞浪市への連絡先は以下とする。</t>
    <rPh sb="2" eb="5">
      <t>ミズナミシ</t>
    </rPh>
    <rPh sb="7" eb="9">
      <t>レンラク</t>
    </rPh>
    <rPh sb="9" eb="10">
      <t>サキ</t>
    </rPh>
    <rPh sb="11" eb="13">
      <t>イカ</t>
    </rPh>
    <phoneticPr fontId="3"/>
  </si>
  <si>
    <r>
      <t xml:space="preserve"> </t>
    </r>
    <r>
      <rPr>
        <sz val="7"/>
        <color theme="1"/>
        <rFont val="UD デジタル 教科書体 N-R"/>
        <family val="1"/>
        <charset val="128"/>
      </rPr>
      <t xml:space="preserve"> 　</t>
    </r>
    <r>
      <rPr>
        <sz val="14"/>
        <color theme="1"/>
        <rFont val="UD デジタル 教科書体 N-R"/>
        <family val="1"/>
        <charset val="128"/>
      </rPr>
      <t>避難先までの避難経路については、「別紙１　避難経路図」のとおりとする。</t>
    </r>
    <rPh sb="3" eb="5">
      <t>ヒナン</t>
    </rPh>
    <rPh sb="5" eb="6">
      <t>サキ</t>
    </rPh>
    <rPh sb="9" eb="11">
      <t>ヒナン</t>
    </rPh>
    <rPh sb="11" eb="13">
      <t>ケイロ</t>
    </rPh>
    <rPh sb="20" eb="22">
      <t>ベッシ</t>
    </rPh>
    <rPh sb="24" eb="26">
      <t>ヒナン</t>
    </rPh>
    <rPh sb="26" eb="28">
      <t>ケイロ</t>
    </rPh>
    <rPh sb="28" eb="29">
      <t>ズ</t>
    </rPh>
    <phoneticPr fontId="3"/>
  </si>
  <si>
    <t>体制確立の判断時期（レベル２）</t>
    <phoneticPr fontId="3"/>
  </si>
  <si>
    <t>体制確立の判断時期（レベル３）</t>
    <phoneticPr fontId="3"/>
  </si>
  <si>
    <t>体制確立の判断時期（レベル４）</t>
    <phoneticPr fontId="3"/>
  </si>
  <si>
    <t>　①「施設内緊急連絡網」に基づき、また館内放送や掲示板を用いて、体制の</t>
    <rPh sb="19" eb="21">
      <t>カンナイ</t>
    </rPh>
    <rPh sb="21" eb="23">
      <t>ホウソウ</t>
    </rPh>
    <rPh sb="24" eb="27">
      <t>ケイジバン</t>
    </rPh>
    <rPh sb="28" eb="29">
      <t>モチ</t>
    </rPh>
    <rPh sb="32" eb="34">
      <t>タイセイ</t>
    </rPh>
    <phoneticPr fontId="3"/>
  </si>
  <si>
    <t>　　 確立状況、気象情報、洪水予報等の情報を施設内関係者間で共有する。</t>
    <phoneticPr fontId="3"/>
  </si>
  <si>
    <t>その他</t>
    <rPh sb="2" eb="3">
      <t>ホカ</t>
    </rPh>
    <phoneticPr fontId="3"/>
  </si>
  <si>
    <t>施設種別</t>
    <rPh sb="0" eb="2">
      <t>シセツ</t>
    </rPh>
    <rPh sb="2" eb="4">
      <t>シュベツ</t>
    </rPh>
    <phoneticPr fontId="3"/>
  </si>
  <si>
    <t xml:space="preserve">危機管理課  </t>
    <rPh sb="0" eb="5">
      <t>キキカンリカ</t>
    </rPh>
    <phoneticPr fontId="3"/>
  </si>
  <si>
    <t>（http://www.kasen.pref.gifu.lg.jp/#/）</t>
    <phoneticPr fontId="3"/>
  </si>
  <si>
    <t>岐阜県川の防災情報</t>
    <rPh sb="0" eb="3">
      <t>ギフケン</t>
    </rPh>
    <rPh sb="3" eb="4">
      <t>カワ</t>
    </rPh>
    <rPh sb="5" eb="9">
      <t>ボウサイジョウホウ</t>
    </rPh>
    <phoneticPr fontId="3"/>
  </si>
  <si>
    <t>気象庁ホームページ</t>
    <rPh sb="0" eb="3">
      <t>キショウチョウ</t>
    </rPh>
    <phoneticPr fontId="3"/>
  </si>
  <si>
    <t>●瑞浪市民情報メールマガジン（防災・防犯「絆」メール・ＬＩＮＥ）</t>
    <rPh sb="1" eb="5">
      <t>ミズナミシミン</t>
    </rPh>
    <rPh sb="5" eb="7">
      <t>ジョウホウ</t>
    </rPh>
    <rPh sb="15" eb="17">
      <t>ボウサイ</t>
    </rPh>
    <rPh sb="18" eb="20">
      <t>ボウハン</t>
    </rPh>
    <rPh sb="21" eb="22">
      <t>キズナ</t>
    </rPh>
    <phoneticPr fontId="3"/>
  </si>
  <si>
    <t>●ぎふ川と道のアラームメール</t>
    <phoneticPr fontId="3"/>
  </si>
  <si>
    <t>　登録した地域の気象情報や道路の通行規制情報、河川の水位情報等を、スマートフォンや携帯電話へ自動送信します。</t>
    <phoneticPr fontId="3"/>
  </si>
  <si>
    <t>ぎふ川と道のアラームメール</t>
    <rPh sb="2" eb="3">
      <t>カワ</t>
    </rPh>
    <rPh sb="4" eb="5">
      <t>ミチ</t>
    </rPh>
    <phoneticPr fontId="3"/>
  </si>
  <si>
    <t>●岐阜県川の防災情報</t>
    <rPh sb="1" eb="4">
      <t>ギフケン</t>
    </rPh>
    <rPh sb="4" eb="5">
      <t>カワ</t>
    </rPh>
    <rPh sb="6" eb="10">
      <t>ボウサイジョウホウ</t>
    </rPh>
    <phoneticPr fontId="3"/>
  </si>
  <si>
    <t>　県内の「雨量」「水位」などの河川情報がリアルタイムで確認できます。日頃から、防災情報としてご利用ください。</t>
    <rPh sb="27" eb="29">
      <t>カクニン</t>
    </rPh>
    <phoneticPr fontId="3"/>
  </si>
  <si>
    <t>絆メール</t>
    <rPh sb="0" eb="1">
      <t>キズナ</t>
    </rPh>
    <phoneticPr fontId="3"/>
  </si>
  <si>
    <t>絆メール登録用ＱＲ</t>
    <rPh sb="0" eb="1">
      <t>キズナ</t>
    </rPh>
    <rPh sb="4" eb="6">
      <t>トウロク</t>
    </rPh>
    <rPh sb="6" eb="7">
      <t>ヨウ</t>
    </rPh>
    <phoneticPr fontId="3"/>
  </si>
  <si>
    <t>LINE登録用ＱＲ</t>
    <rPh sb="4" eb="6">
      <t>トウロク</t>
    </rPh>
    <rPh sb="6" eb="7">
      <t>ヨウ</t>
    </rPh>
    <phoneticPr fontId="3"/>
  </si>
  <si>
    <t>●気象庁ホームページ</t>
    <rPh sb="1" eb="4">
      <t>キショウチョウ</t>
    </rPh>
    <phoneticPr fontId="3"/>
  </si>
  <si>
    <t>巻末資料</t>
    <rPh sb="0" eb="4">
      <t>カンマツシリョウ</t>
    </rPh>
    <phoneticPr fontId="3"/>
  </si>
  <si>
    <t>　洪水時の避難確保計画に必要な情報ツールは下記のとおりです。防災情報取得環境を整え、平時から積極的に利用することで災害時に活用する事が出来ます。</t>
    <rPh sb="1" eb="4">
      <t>コウズイジ</t>
    </rPh>
    <rPh sb="5" eb="11">
      <t>ヒナンカクホケイカク</t>
    </rPh>
    <rPh sb="12" eb="14">
      <t>ヒツヨウ</t>
    </rPh>
    <rPh sb="15" eb="17">
      <t>ジョウホウ</t>
    </rPh>
    <rPh sb="21" eb="23">
      <t>カキ</t>
    </rPh>
    <rPh sb="30" eb="38">
      <t>ボウサイジョウホウシュトクカンキョウ</t>
    </rPh>
    <rPh sb="39" eb="40">
      <t>トトノ</t>
    </rPh>
    <rPh sb="42" eb="44">
      <t>ヘイジ</t>
    </rPh>
    <rPh sb="46" eb="49">
      <t>セッキョクテキ</t>
    </rPh>
    <rPh sb="50" eb="52">
      <t>リヨウ</t>
    </rPh>
    <rPh sb="57" eb="59">
      <t>サイガイ</t>
    </rPh>
    <rPh sb="59" eb="60">
      <t>ジ</t>
    </rPh>
    <rPh sb="61" eb="63">
      <t>カツヨウ</t>
    </rPh>
    <rPh sb="65" eb="66">
      <t>コト</t>
    </rPh>
    <rPh sb="67" eb="69">
      <t>デキ</t>
    </rPh>
    <phoneticPr fontId="3"/>
  </si>
  <si>
    <t>　気象情報や、地震に関する情報、その他の緊急情報などや、不審者の目撃などの防犯情報を、登録したアドレスにメールでお知らせします。</t>
    <phoneticPr fontId="3"/>
  </si>
  <si>
    <t>緊急速報メール</t>
    <rPh sb="0" eb="4">
      <t>キンキュウソクホウ</t>
    </rPh>
    <phoneticPr fontId="3"/>
  </si>
  <si>
    <t>瑞浪市のＨＰ（https://www.city.mizunami.lg.jp/）</t>
    <rPh sb="0" eb="3">
      <t>ミズナミシ</t>
    </rPh>
    <phoneticPr fontId="3"/>
  </si>
  <si>
    <t>入力不要</t>
    <rPh sb="0" eb="4">
      <t>ニュウリョクフヨウ</t>
    </rPh>
    <phoneticPr fontId="3"/>
  </si>
  <si>
    <t>瑞浪市役所</t>
    <rPh sb="0" eb="5">
      <t>ミズナミシヤクショ</t>
    </rPh>
    <phoneticPr fontId="3"/>
  </si>
  <si>
    <t>瑞浪市上平町1丁目1番地</t>
    <rPh sb="0" eb="3">
      <t>ミズナミシ</t>
    </rPh>
    <rPh sb="3" eb="6">
      <t>ウエダイラチョウ</t>
    </rPh>
    <rPh sb="7" eb="9">
      <t>チョウメ</t>
    </rPh>
    <rPh sb="10" eb="12">
      <t>バンチ</t>
    </rPh>
    <phoneticPr fontId="3"/>
  </si>
  <si>
    <t>上平地区</t>
    <rPh sb="0" eb="2">
      <t>ウエダイラ</t>
    </rPh>
    <rPh sb="2" eb="4">
      <t>チク</t>
    </rPh>
    <phoneticPr fontId="3"/>
  </si>
  <si>
    <t>8時30分　～　17時15分</t>
    <rPh sb="1" eb="2">
      <t>ジ</t>
    </rPh>
    <rPh sb="4" eb="5">
      <t>フン</t>
    </rPh>
    <rPh sb="10" eb="11">
      <t>ジ</t>
    </rPh>
    <rPh sb="13" eb="14">
      <t>フン</t>
    </rPh>
    <phoneticPr fontId="3"/>
  </si>
  <si>
    <t>17時15分　～　8時30分</t>
    <rPh sb="2" eb="3">
      <t>ジ</t>
    </rPh>
    <rPh sb="5" eb="6">
      <t>フン</t>
    </rPh>
    <rPh sb="10" eb="11">
      <t>ジ</t>
    </rPh>
    <rPh sb="13" eb="14">
      <t>フン</t>
    </rPh>
    <phoneticPr fontId="3"/>
  </si>
  <si>
    <t>瑞浪中学校</t>
    <rPh sb="0" eb="5">
      <t>ミズナミチュウガッコウ</t>
    </rPh>
    <phoneticPr fontId="3"/>
  </si>
  <si>
    <t>瑞浪市土岐町7790-1</t>
    <rPh sb="0" eb="3">
      <t>ミズナミシ</t>
    </rPh>
    <rPh sb="3" eb="6">
      <t>トキチョウ</t>
    </rPh>
    <phoneticPr fontId="3"/>
  </si>
  <si>
    <t>20分</t>
    <rPh sb="2" eb="3">
      <t>フン</t>
    </rPh>
    <phoneticPr fontId="3"/>
  </si>
  <si>
    <t>3分</t>
    <rPh sb="1" eb="2">
      <t>フン</t>
    </rPh>
    <phoneticPr fontId="3"/>
  </si>
  <si>
    <t>瑞浪市にレベル４大雨危険警報発表</t>
    <rPh sb="0" eb="3">
      <t>ミズナミシ</t>
    </rPh>
    <rPh sb="8" eb="10">
      <t>オオアメ</t>
    </rPh>
    <rPh sb="10" eb="14">
      <t>キケンケイホウ</t>
    </rPh>
    <rPh sb="14" eb="16">
      <t>ハッピョウ</t>
    </rPh>
    <phoneticPr fontId="3"/>
  </si>
  <si>
    <t>　大雨警報等の気象情報や、大雨キキクル等、気象全般の情報を取得できます。</t>
    <rPh sb="1" eb="3">
      <t>オオアメ</t>
    </rPh>
    <rPh sb="3" eb="5">
      <t>ケイホウ</t>
    </rPh>
    <rPh sb="5" eb="6">
      <t>ナド</t>
    </rPh>
    <rPh sb="7" eb="11">
      <t>キショウジョウホウ</t>
    </rPh>
    <rPh sb="13" eb="15">
      <t>オオアメ</t>
    </rPh>
    <rPh sb="19" eb="20">
      <t>ナド</t>
    </rPh>
    <rPh sb="21" eb="23">
      <t>キショウ</t>
    </rPh>
    <rPh sb="23" eb="25">
      <t>ゼンパン</t>
    </rPh>
    <rPh sb="26" eb="28">
      <t>ジョウホウ</t>
    </rPh>
    <rPh sb="29" eb="31">
      <t>シュトク</t>
    </rPh>
    <phoneticPr fontId="3"/>
  </si>
  <si>
    <t>気象庁ＨＰの大雨キキクル</t>
    <rPh sb="6" eb="8">
      <t>オオアメ</t>
    </rPh>
    <phoneticPr fontId="3"/>
  </si>
  <si>
    <t>気象庁の大雨キキクルで</t>
    <rPh sb="0" eb="3">
      <t>キショウチョウ</t>
    </rPh>
    <rPh sb="4" eb="6">
      <t>オオアメ</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</si>
</sst>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quot;名&quot;"/>
    <numFmt numFmtId="178" formatCode="#&quot;台&quot;"/>
    <numFmt numFmtId="179" formatCode="0_ "/>
    <numFmt numFmtId="180" formatCode="h&quot;時&quot;mm&quot;分&quot;;@"/>
  </numFmts>
  <fonts count="24" x14ac:knownFonts="1">
    <font>
      <sz val="11"/>
      <color theme="1"/>
      <name val="ＭＳ Ｐゴシック"/>
      <family val="2"/>
      <charset val="128"/>
      <scheme val="minor"/>
    </font>
    <font>
      <sz val="20"/>
      <color theme="1"/>
      <name val="ＭＳ ゴシック"/>
      <family val="3"/>
      <charset val="128"/>
    </font>
    <font>
      <sz val="12"/>
      <color theme="1"/>
      <name val="ＭＳ ゴシック"/>
      <family val="3"/>
      <charset val="128"/>
    </font>
    <font>
      <sz val="6"/>
      <name val="ＭＳ Ｐゴシック"/>
      <family val="2"/>
      <charset val="128"/>
      <scheme val="minor"/>
    </font>
    <font>
      <sz val="12"/>
      <name val="ＭＳ ゴシック"/>
      <family val="3"/>
      <charset val="128"/>
    </font>
    <font>
      <sz val="12"/>
      <color theme="0"/>
      <name val="ＭＳ ゴシック"/>
      <family val="3"/>
      <charset val="128"/>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1"/>
      <color theme="1"/>
      <name val="UD デジタル 教科書体 N-R"/>
      <family val="1"/>
      <charset val="128"/>
    </font>
    <font>
      <sz val="24"/>
      <color theme="1"/>
      <name val="UD デジタル 教科書体 N-R"/>
      <family val="1"/>
      <charset val="128"/>
    </font>
    <font>
      <sz val="14"/>
      <color theme="1"/>
      <name val="UD デジタル 教科書体 N-R"/>
      <family val="1"/>
      <charset val="128"/>
    </font>
    <font>
      <sz val="22"/>
      <color theme="1"/>
      <name val="UD デジタル 教科書体 N-R"/>
      <family val="1"/>
      <charset val="128"/>
    </font>
    <font>
      <sz val="16"/>
      <color theme="1"/>
      <name val="UD デジタル 教科書体 N-R"/>
      <family val="1"/>
      <charset val="128"/>
    </font>
    <font>
      <sz val="14"/>
      <color theme="0"/>
      <name val="UD デジタル 教科書体 N-R"/>
      <family val="1"/>
      <charset val="128"/>
    </font>
    <font>
      <sz val="7"/>
      <color theme="1"/>
      <name val="UD デジタル 教科書体 N-R"/>
      <family val="1"/>
      <charset val="128"/>
    </font>
    <font>
      <sz val="12"/>
      <color theme="1"/>
      <name val="UD デジタル 教科書体 N-R"/>
      <family val="1"/>
      <charset val="128"/>
    </font>
    <font>
      <sz val="14"/>
      <name val="UD デジタル 教科書体 N-R"/>
      <family val="1"/>
      <charset val="128"/>
    </font>
    <font>
      <sz val="11"/>
      <color theme="0" tint="-0.34998626667073579"/>
      <name val="UD デジタル 教科書体 N-R"/>
      <family val="1"/>
      <charset val="128"/>
    </font>
    <font>
      <sz val="14"/>
      <color theme="1"/>
      <name val="Segoe UI Symbol"/>
      <family val="1"/>
    </font>
    <font>
      <b/>
      <sz val="14"/>
      <color theme="0"/>
      <name val="UD デジタル 教科書体 N-R"/>
      <family val="1"/>
      <charset val="128"/>
    </font>
    <font>
      <b/>
      <sz val="14"/>
      <color theme="1"/>
      <name val="UD デジタル 教科書体 N-R"/>
      <family val="1"/>
      <charset val="128"/>
    </font>
    <font>
      <sz val="14"/>
      <color theme="1"/>
      <name val="Segoe UI Symbol"/>
      <family val="2"/>
    </font>
    <font>
      <sz val="32"/>
      <color theme="1"/>
      <name val="UD デジタル 教科書体 N-R"/>
      <family val="1"/>
      <charset val="128"/>
    </font>
  </fonts>
  <fills count="13">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rgb="FFF2E700"/>
        <bgColor indexed="64"/>
      </patternFill>
    </fill>
    <fill>
      <patternFill patternType="solid">
        <fgColor rgb="FFFF2800"/>
        <bgColor indexed="64"/>
      </patternFill>
    </fill>
    <fill>
      <patternFill patternType="solid">
        <fgColor rgb="FFAA00AA"/>
        <bgColor indexed="64"/>
      </patternFill>
    </fill>
    <fill>
      <patternFill patternType="solid">
        <fgColor rgb="FFFFFFC9"/>
        <bgColor indexed="64"/>
      </patternFill>
    </fill>
    <fill>
      <patternFill patternType="solid">
        <fgColor rgb="FFFFDFD9"/>
        <bgColor indexed="64"/>
      </patternFill>
    </fill>
    <fill>
      <patternFill patternType="solid">
        <fgColor rgb="FFFFDDFF"/>
        <bgColor indexed="64"/>
      </patternFill>
    </fill>
  </fills>
  <borders count="102">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double">
        <color auto="1"/>
      </right>
      <top style="thin">
        <color auto="1"/>
      </top>
      <bottom/>
      <diagonal/>
    </border>
    <border>
      <left/>
      <right style="double">
        <color auto="1"/>
      </right>
      <top/>
      <bottom/>
      <diagonal/>
    </border>
    <border>
      <left/>
      <right style="medium">
        <color auto="1"/>
      </right>
      <top style="thin">
        <color auto="1"/>
      </top>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dashed">
        <color auto="1"/>
      </top>
      <bottom style="dashed">
        <color auto="1"/>
      </bottom>
      <diagonal/>
    </border>
    <border>
      <left style="thin">
        <color indexed="64"/>
      </left>
      <right style="thin">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right style="double">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diagonalUp="1">
      <left style="thin">
        <color auto="1"/>
      </left>
      <right style="thin">
        <color indexed="64"/>
      </right>
      <top style="thin">
        <color auto="1"/>
      </top>
      <bottom style="medium">
        <color indexed="64"/>
      </bottom>
      <diagonal style="thin">
        <color auto="1"/>
      </diagonal>
    </border>
    <border diagonalUp="1">
      <left style="thin">
        <color auto="1"/>
      </left>
      <right style="thin">
        <color auto="1"/>
      </right>
      <top style="thin">
        <color auto="1"/>
      </top>
      <bottom style="thin">
        <color auto="1"/>
      </bottom>
      <diagonal style="thin">
        <color auto="1"/>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rgb="FFFFCC00"/>
      </left>
      <right style="medium">
        <color rgb="FFFFCC00"/>
      </right>
      <top style="medium">
        <color rgb="FFFFCC00"/>
      </top>
      <bottom style="medium">
        <color rgb="FFFFCC00"/>
      </bottom>
      <diagonal/>
    </border>
    <border>
      <left style="medium">
        <color rgb="FFFFCC00"/>
      </left>
      <right/>
      <top style="medium">
        <color rgb="FFFFCC00"/>
      </top>
      <bottom/>
      <diagonal/>
    </border>
    <border>
      <left/>
      <right/>
      <top style="medium">
        <color rgb="FFFFCC00"/>
      </top>
      <bottom/>
      <diagonal/>
    </border>
    <border>
      <left/>
      <right style="medium">
        <color rgb="FFFFCC00"/>
      </right>
      <top style="medium">
        <color rgb="FFFFCC00"/>
      </top>
      <bottom/>
      <diagonal/>
    </border>
    <border>
      <left style="medium">
        <color rgb="FFFFCC00"/>
      </left>
      <right/>
      <top/>
      <bottom/>
      <diagonal/>
    </border>
    <border>
      <left/>
      <right style="medium">
        <color rgb="FFFFCC00"/>
      </right>
      <top/>
      <bottom/>
      <diagonal/>
    </border>
    <border>
      <left style="medium">
        <color rgb="FFFFCC00"/>
      </left>
      <right/>
      <top/>
      <bottom style="medium">
        <color rgb="FFFFCC00"/>
      </bottom>
      <diagonal/>
    </border>
    <border>
      <left/>
      <right/>
      <top/>
      <bottom style="medium">
        <color rgb="FFFFCC00"/>
      </bottom>
      <diagonal/>
    </border>
    <border>
      <left/>
      <right style="medium">
        <color rgb="FFFFCC00"/>
      </right>
      <top/>
      <bottom style="medium">
        <color rgb="FFFFCC00"/>
      </bottom>
      <diagonal/>
    </border>
    <border>
      <left style="medium">
        <color rgb="FF7030A0"/>
      </left>
      <right style="medium">
        <color rgb="FF7030A0"/>
      </right>
      <top style="medium">
        <color rgb="FF7030A0"/>
      </top>
      <bottom/>
      <diagonal/>
    </border>
    <border>
      <left style="medium">
        <color rgb="FF7030A0"/>
      </left>
      <right style="medium">
        <color rgb="FF7030A0"/>
      </right>
      <top/>
      <bottom/>
      <diagonal/>
    </border>
    <border>
      <left style="medium">
        <color rgb="FF7030A0"/>
      </left>
      <right style="medium">
        <color rgb="FF7030A0"/>
      </right>
      <top/>
      <bottom style="medium">
        <color rgb="FF7030A0"/>
      </bottom>
      <diagonal/>
    </border>
    <border>
      <left style="medium">
        <color rgb="FFFFCC00"/>
      </left>
      <right style="medium">
        <color rgb="FFFFCC00"/>
      </right>
      <top style="medium">
        <color rgb="FFFFCC00"/>
      </top>
      <bottom/>
      <diagonal/>
    </border>
    <border>
      <left style="medium">
        <color rgb="FFFFCC00"/>
      </left>
      <right style="medium">
        <color rgb="FFFFCC00"/>
      </right>
      <top/>
      <bottom/>
      <diagonal/>
    </border>
    <border>
      <left style="medium">
        <color rgb="FFFFCC00"/>
      </left>
      <right style="medium">
        <color rgb="FFFFCC00"/>
      </right>
      <top/>
      <bottom style="medium">
        <color rgb="FFFFCC00"/>
      </bottom>
      <diagonal/>
    </border>
    <border>
      <left style="medium">
        <color rgb="FFFFCC00"/>
      </left>
      <right/>
      <top style="medium">
        <color rgb="FFFFCC00"/>
      </top>
      <bottom style="medium">
        <color rgb="FFFFCC00"/>
      </bottom>
      <diagonal/>
    </border>
    <border>
      <left/>
      <right/>
      <top style="medium">
        <color rgb="FFFFCC00"/>
      </top>
      <bottom style="medium">
        <color rgb="FFFFCC00"/>
      </bottom>
      <diagonal/>
    </border>
    <border>
      <left/>
      <right style="medium">
        <color rgb="FFFFCC00"/>
      </right>
      <top style="medium">
        <color rgb="FFFFCC00"/>
      </top>
      <bottom style="medium">
        <color rgb="FFFFCC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1">
    <xf numFmtId="0" fontId="0" fillId="0" borderId="0">
      <alignment vertical="center"/>
    </xf>
  </cellStyleXfs>
  <cellXfs count="35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4" fillId="0" borderId="0" xfId="0" applyFont="1">
      <alignment vertical="center"/>
    </xf>
    <xf numFmtId="0" fontId="2" fillId="0" borderId="16" xfId="0" applyFont="1" applyBorder="1" applyAlignment="1">
      <alignment horizontal="justify" vertical="center" wrapText="1"/>
    </xf>
    <xf numFmtId="0" fontId="5" fillId="2" borderId="13" xfId="0" applyFont="1" applyFill="1" applyBorder="1" applyAlignment="1">
      <alignment vertical="center" wrapText="1"/>
    </xf>
    <xf numFmtId="0" fontId="5" fillId="0" borderId="16" xfId="0" applyFont="1" applyBorder="1" applyAlignment="1">
      <alignment horizontal="justify" vertical="center" wrapText="1"/>
    </xf>
    <xf numFmtId="0" fontId="5" fillId="0" borderId="0" xfId="0" applyFont="1" applyAlignment="1">
      <alignment vertical="center" wrapText="1"/>
    </xf>
    <xf numFmtId="0" fontId="5" fillId="0" borderId="13" xfId="0" applyFont="1" applyBorder="1" applyAlignment="1">
      <alignment vertical="center" wrapText="1"/>
    </xf>
    <xf numFmtId="0" fontId="4" fillId="0" borderId="0" xfId="0" applyFont="1" applyAlignment="1">
      <alignment horizontal="justify" vertical="center" wrapText="1"/>
    </xf>
    <xf numFmtId="0" fontId="5" fillId="0" borderId="32" xfId="0" applyFont="1" applyBorder="1" applyAlignment="1">
      <alignment vertical="center" wrapText="1"/>
    </xf>
    <xf numFmtId="0" fontId="4" fillId="0" borderId="34" xfId="0" applyFont="1" applyBorder="1" applyAlignment="1">
      <alignment horizontal="justify" vertical="center" wrapText="1"/>
    </xf>
    <xf numFmtId="176" fontId="4" fillId="0" borderId="0" xfId="0" applyNumberFormat="1" applyFont="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5" fillId="0" borderId="0" xfId="0" applyFont="1" applyAlignment="1">
      <alignment horizontal="justify" vertical="center" wrapText="1"/>
    </xf>
    <xf numFmtId="0" fontId="4" fillId="0" borderId="0" xfId="0" applyFont="1" applyAlignment="1">
      <alignment vertical="center" wrapText="1"/>
    </xf>
    <xf numFmtId="0" fontId="5" fillId="4" borderId="36" xfId="0" applyFont="1" applyFill="1" applyBorder="1" applyAlignment="1">
      <alignment vertical="center" wrapText="1"/>
    </xf>
    <xf numFmtId="0" fontId="2" fillId="0" borderId="0" xfId="0" applyFont="1" applyAlignment="1">
      <alignment horizontal="justify" vertical="center" wrapText="1"/>
    </xf>
    <xf numFmtId="0" fontId="2" fillId="0" borderId="34" xfId="0" applyFont="1" applyBorder="1" applyAlignment="1">
      <alignment vertical="center" wrapText="1"/>
    </xf>
    <xf numFmtId="177" fontId="4" fillId="0" borderId="0" xfId="0" applyNumberFormat="1" applyFont="1" applyAlignment="1">
      <alignment horizontal="right" vertical="center" wrapText="1"/>
    </xf>
    <xf numFmtId="177" fontId="4" fillId="0" borderId="0" xfId="0" applyNumberFormat="1" applyFont="1" applyAlignment="1">
      <alignment vertical="center" wrapText="1"/>
    </xf>
    <xf numFmtId="0" fontId="4" fillId="0" borderId="0" xfId="0" applyFont="1" applyAlignment="1">
      <alignment horizontal="right" vertical="center" wrapText="1"/>
    </xf>
    <xf numFmtId="0" fontId="5" fillId="2" borderId="19" xfId="0" applyFont="1" applyFill="1" applyBorder="1" applyAlignment="1">
      <alignment vertical="center" wrapText="1"/>
    </xf>
    <xf numFmtId="0" fontId="2" fillId="0" borderId="3" xfId="0" applyFont="1" applyBorder="1" applyAlignment="1">
      <alignment vertical="center" wrapText="1"/>
    </xf>
    <xf numFmtId="0" fontId="4" fillId="0" borderId="34" xfId="0" applyFont="1" applyBorder="1" applyAlignment="1">
      <alignment vertical="center" wrapText="1"/>
    </xf>
    <xf numFmtId="0" fontId="4" fillId="0" borderId="3" xfId="0" applyFont="1" applyBorder="1" applyAlignment="1">
      <alignment vertical="center" wrapText="1"/>
    </xf>
    <xf numFmtId="0" fontId="6" fillId="0" borderId="0" xfId="0" applyFont="1">
      <alignment vertical="center"/>
    </xf>
    <xf numFmtId="0" fontId="1" fillId="0" borderId="0" xfId="0" applyFont="1">
      <alignment vertical="center"/>
    </xf>
    <xf numFmtId="0" fontId="7" fillId="0" borderId="0" xfId="0" applyFont="1" applyAlignment="1">
      <alignment horizontal="right" vertical="center"/>
    </xf>
    <xf numFmtId="0" fontId="8" fillId="0" borderId="0" xfId="0" applyFont="1" applyAlignment="1">
      <alignment horizontal="right" vertical="center" wrapText="1"/>
    </xf>
    <xf numFmtId="0" fontId="4" fillId="0" borderId="0" xfId="0" applyFont="1" applyAlignment="1">
      <alignment vertical="center" shrinkToFit="1"/>
    </xf>
    <xf numFmtId="0" fontId="2" fillId="0" borderId="33" xfId="0" applyFont="1" applyBorder="1" applyAlignment="1">
      <alignment vertical="center" wrapText="1"/>
    </xf>
    <xf numFmtId="0" fontId="2" fillId="0" borderId="16" xfId="0" applyFont="1" applyBorder="1" applyAlignment="1">
      <alignment vertical="center" wrapText="1"/>
    </xf>
    <xf numFmtId="0" fontId="5" fillId="0" borderId="16" xfId="0" applyFont="1" applyBorder="1" applyAlignment="1">
      <alignment vertical="center" wrapText="1"/>
    </xf>
    <xf numFmtId="0" fontId="2" fillId="0" borderId="0" xfId="0" applyFont="1" applyAlignment="1">
      <alignment vertical="center" shrinkToFit="1"/>
    </xf>
    <xf numFmtId="0" fontId="2" fillId="0" borderId="20" xfId="0" applyFont="1" applyBorder="1" applyAlignment="1">
      <alignment horizontal="center" vertical="center" shrinkToFit="1"/>
    </xf>
    <xf numFmtId="0" fontId="5" fillId="2" borderId="14" xfId="0" applyFont="1" applyFill="1" applyBorder="1" applyAlignment="1">
      <alignment vertical="center" shrinkToFit="1"/>
    </xf>
    <xf numFmtId="0" fontId="5" fillId="0" borderId="14" xfId="0" applyFont="1" applyBorder="1" applyAlignment="1">
      <alignment vertical="center" shrinkToFit="1"/>
    </xf>
    <xf numFmtId="176" fontId="4" fillId="0" borderId="15" xfId="0" applyNumberFormat="1" applyFont="1" applyBorder="1" applyAlignment="1">
      <alignment horizontal="justify" vertical="center" shrinkToFit="1"/>
    </xf>
    <xf numFmtId="0" fontId="2" fillId="0" borderId="15" xfId="0" applyFont="1" applyBorder="1" applyAlignment="1">
      <alignment horizontal="justify" vertical="center" shrinkToFit="1"/>
    </xf>
    <xf numFmtId="0" fontId="2" fillId="0" borderId="17" xfId="0" applyFont="1" applyBorder="1" applyAlignment="1">
      <alignment horizontal="justify" vertical="center" shrinkToFit="1"/>
    </xf>
    <xf numFmtId="0" fontId="5" fillId="2" borderId="20" xfId="0" applyFont="1" applyFill="1" applyBorder="1" applyAlignment="1">
      <alignment vertical="center" shrinkToFit="1"/>
    </xf>
    <xf numFmtId="0" fontId="5" fillId="4" borderId="37" xfId="0" applyFont="1" applyFill="1" applyBorder="1" applyAlignment="1">
      <alignment vertical="center" shrinkToFit="1"/>
    </xf>
    <xf numFmtId="0" fontId="5" fillId="0" borderId="15" xfId="0" applyFont="1" applyBorder="1" applyAlignment="1">
      <alignment vertical="center" shrinkToFit="1"/>
    </xf>
    <xf numFmtId="0" fontId="4" fillId="0" borderId="15" xfId="0" applyFont="1" applyBorder="1" applyAlignment="1">
      <alignment vertical="center" shrinkToFit="1"/>
    </xf>
    <xf numFmtId="3" fontId="2" fillId="0" borderId="15" xfId="0" applyNumberFormat="1" applyFont="1" applyBorder="1" applyAlignment="1">
      <alignment horizontal="justify" vertical="center" shrinkToFit="1"/>
    </xf>
    <xf numFmtId="0" fontId="4" fillId="0" borderId="15" xfId="0" applyFont="1" applyBorder="1" applyAlignment="1">
      <alignment horizontal="justify" vertical="center" shrinkToFit="1"/>
    </xf>
    <xf numFmtId="0" fontId="4" fillId="4" borderId="36" xfId="0" applyFont="1" applyFill="1" applyBorder="1" applyAlignment="1">
      <alignment vertical="center" wrapText="1"/>
    </xf>
    <xf numFmtId="0" fontId="2" fillId="4" borderId="37" xfId="0" applyFont="1" applyFill="1" applyBorder="1" applyAlignment="1">
      <alignment horizontal="justify" vertical="center" shrinkToFit="1"/>
    </xf>
    <xf numFmtId="0" fontId="2" fillId="4" borderId="36" xfId="0" applyFont="1" applyFill="1" applyBorder="1">
      <alignment vertical="center"/>
    </xf>
    <xf numFmtId="0" fontId="2" fillId="4" borderId="37" xfId="0" applyFont="1" applyFill="1" applyBorder="1" applyAlignment="1">
      <alignment vertical="center" shrinkToFit="1"/>
    </xf>
    <xf numFmtId="0" fontId="4" fillId="4" borderId="36" xfId="0" applyFont="1" applyFill="1" applyBorder="1" applyAlignment="1">
      <alignment horizontal="justify" vertical="center" wrapText="1"/>
    </xf>
    <xf numFmtId="0" fontId="4" fillId="4" borderId="37" xfId="0" applyFont="1" applyFill="1" applyBorder="1" applyAlignment="1">
      <alignment horizontal="justify" vertical="center" shrinkToFit="1"/>
    </xf>
    <xf numFmtId="0" fontId="4" fillId="3" borderId="31" xfId="0" applyFont="1" applyFill="1" applyBorder="1" applyAlignment="1" applyProtection="1">
      <alignment horizontal="justify" vertical="center" wrapText="1"/>
      <protection locked="0"/>
    </xf>
    <xf numFmtId="177" fontId="4" fillId="3" borderId="31" xfId="0" applyNumberFormat="1" applyFont="1" applyFill="1" applyBorder="1" applyAlignment="1" applyProtection="1">
      <alignment vertical="center" wrapText="1"/>
      <protection locked="0"/>
    </xf>
    <xf numFmtId="178" fontId="4" fillId="3" borderId="31" xfId="0" applyNumberFormat="1" applyFont="1" applyFill="1" applyBorder="1" applyAlignment="1" applyProtection="1">
      <alignment vertical="center" wrapText="1"/>
      <protection locked="0"/>
    </xf>
    <xf numFmtId="0" fontId="0" fillId="3" borderId="31" xfId="0" applyFill="1" applyBorder="1" applyAlignment="1" applyProtection="1">
      <alignment horizontal="center" vertical="center"/>
      <protection locked="0"/>
    </xf>
    <xf numFmtId="177" fontId="4" fillId="3" borderId="31" xfId="0" applyNumberFormat="1" applyFont="1" applyFill="1" applyBorder="1" applyAlignment="1" applyProtection="1">
      <alignment horizontal="right" vertical="center" wrapText="1"/>
      <protection locked="0"/>
    </xf>
    <xf numFmtId="180" fontId="4" fillId="3" borderId="31" xfId="0" applyNumberFormat="1" applyFont="1" applyFill="1" applyBorder="1" applyAlignment="1" applyProtection="1">
      <alignment vertical="center" wrapText="1"/>
      <protection locked="0"/>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justify"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11" fillId="0" borderId="0" xfId="0" applyFont="1">
      <alignment vertical="center"/>
    </xf>
    <xf numFmtId="0" fontId="11" fillId="0" borderId="0" xfId="0" applyFont="1" applyAlignment="1">
      <alignment vertical="top" wrapText="1"/>
    </xf>
    <xf numFmtId="0" fontId="11" fillId="0" borderId="0" xfId="0" applyFont="1" applyAlignment="1">
      <alignment vertical="center" wrapText="1"/>
    </xf>
    <xf numFmtId="0" fontId="11" fillId="0" borderId="0" xfId="0" applyFont="1" applyAlignment="1">
      <alignment horizontal="center" vertical="center"/>
    </xf>
    <xf numFmtId="180" fontId="11" fillId="0" borderId="19" xfId="0" applyNumberFormat="1" applyFont="1" applyBorder="1" applyAlignment="1">
      <alignment horizontal="center" vertical="center"/>
    </xf>
    <xf numFmtId="0" fontId="13" fillId="0" borderId="0" xfId="0" applyFont="1" applyAlignment="1">
      <alignment horizontal="center" vertical="center"/>
    </xf>
    <xf numFmtId="0" fontId="9" fillId="0" borderId="4" xfId="0" applyFont="1" applyBorder="1">
      <alignment vertical="center"/>
    </xf>
    <xf numFmtId="0" fontId="9" fillId="0" borderId="5" xfId="0" applyFont="1" applyBorder="1">
      <alignment vertical="center"/>
    </xf>
    <xf numFmtId="0" fontId="9" fillId="0" borderId="3" xfId="0" applyFont="1" applyBorder="1">
      <alignment vertical="center"/>
    </xf>
    <xf numFmtId="0" fontId="9" fillId="0" borderId="8" xfId="0" applyFont="1" applyBorder="1">
      <alignment vertical="center"/>
    </xf>
    <xf numFmtId="0" fontId="9" fillId="0" borderId="6" xfId="0" applyFont="1" applyBorder="1">
      <alignment vertical="center"/>
    </xf>
    <xf numFmtId="0" fontId="16" fillId="0" borderId="0" xfId="0" applyFont="1" applyAlignment="1">
      <alignment horizontal="center" vertical="center"/>
    </xf>
    <xf numFmtId="0" fontId="16"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center"/>
    </xf>
    <xf numFmtId="0" fontId="11" fillId="0" borderId="0" xfId="0" applyFont="1" applyAlignment="1">
      <alignment horizontal="right" vertical="center" wrapText="1"/>
    </xf>
    <xf numFmtId="0" fontId="16" fillId="0" borderId="0" xfId="0" applyFont="1" applyAlignment="1">
      <alignment vertical="center" wrapText="1"/>
    </xf>
    <xf numFmtId="0" fontId="18" fillId="0" borderId="0" xfId="0" applyFont="1">
      <alignment vertical="center"/>
    </xf>
    <xf numFmtId="0" fontId="16" fillId="0" borderId="0" xfId="0" applyFont="1">
      <alignment vertical="center"/>
    </xf>
    <xf numFmtId="0" fontId="14" fillId="5" borderId="4" xfId="0" applyFont="1" applyFill="1" applyBorder="1" applyAlignment="1">
      <alignment horizontal="center" vertical="center"/>
    </xf>
    <xf numFmtId="0" fontId="11" fillId="0" borderId="0" xfId="0" applyFont="1" applyAlignment="1">
      <alignment horizontal="right" vertical="center"/>
    </xf>
    <xf numFmtId="0" fontId="12" fillId="0" borderId="0" xfId="0" applyFont="1">
      <alignment vertical="center"/>
    </xf>
    <xf numFmtId="176" fontId="12" fillId="0" borderId="0" xfId="0" applyNumberFormat="1" applyFont="1">
      <alignment vertical="center"/>
    </xf>
    <xf numFmtId="0" fontId="14" fillId="5" borderId="10" xfId="0" applyFont="1" applyFill="1" applyBorder="1">
      <alignment vertical="center"/>
    </xf>
    <xf numFmtId="0" fontId="14" fillId="5" borderId="4" xfId="0" applyFont="1" applyFill="1" applyBorder="1">
      <alignment vertical="center"/>
    </xf>
    <xf numFmtId="0" fontId="11" fillId="0" borderId="4" xfId="0" applyFont="1" applyBorder="1" applyAlignment="1">
      <alignment horizontal="left" vertical="center"/>
    </xf>
    <xf numFmtId="0" fontId="11" fillId="0" borderId="0" xfId="0" applyFont="1" applyAlignment="1">
      <alignment horizontal="center" vertical="top" wrapText="1"/>
    </xf>
    <xf numFmtId="0" fontId="11" fillId="0" borderId="0" xfId="0" applyFont="1" applyAlignment="1">
      <alignment horizontal="center" vertical="center" wrapText="1"/>
    </xf>
    <xf numFmtId="0" fontId="9" fillId="0" borderId="0" xfId="0" applyFont="1" applyAlignment="1">
      <alignment horizontal="center" vertical="center"/>
    </xf>
    <xf numFmtId="0" fontId="11" fillId="0" borderId="4" xfId="0" applyFont="1" applyBorder="1" applyAlignment="1">
      <alignment horizontal="left" vertical="top" wrapText="1"/>
    </xf>
    <xf numFmtId="0" fontId="16" fillId="0" borderId="0" xfId="0" applyFont="1" applyAlignment="1">
      <alignment horizontal="center" vertical="top" wrapText="1"/>
    </xf>
    <xf numFmtId="0" fontId="16" fillId="0" borderId="0" xfId="0" applyFont="1" applyAlignment="1">
      <alignment horizontal="left" vertical="top" wrapText="1"/>
    </xf>
    <xf numFmtId="0" fontId="19" fillId="0" borderId="0" xfId="0" applyFont="1" applyAlignment="1">
      <alignment horizontal="right" vertical="center"/>
    </xf>
    <xf numFmtId="0" fontId="11" fillId="0" borderId="0" xfId="0" applyFont="1" applyAlignment="1">
      <alignment horizontal="right" vertical="top"/>
    </xf>
    <xf numFmtId="0" fontId="13" fillId="0" borderId="0" xfId="0" applyFont="1">
      <alignment vertical="center"/>
    </xf>
    <xf numFmtId="0" fontId="4" fillId="0" borderId="0" xfId="0" applyFont="1" applyAlignment="1" applyProtection="1">
      <alignment horizontal="left" vertical="center" wrapText="1"/>
      <protection locked="0"/>
    </xf>
    <xf numFmtId="0" fontId="11" fillId="0" borderId="0" xfId="0" applyFont="1" applyAlignment="1">
      <alignment vertical="top" shrinkToFit="1"/>
    </xf>
    <xf numFmtId="0" fontId="9" fillId="0" borderId="0" xfId="0" applyFont="1" applyAlignment="1">
      <alignment vertical="center" shrinkToFit="1"/>
    </xf>
    <xf numFmtId="0" fontId="22" fillId="0" borderId="0" xfId="0" applyFont="1" applyAlignment="1">
      <alignment horizontal="right" vertical="top"/>
    </xf>
    <xf numFmtId="0" fontId="4" fillId="0" borderId="0" xfId="0" applyFont="1" applyAlignment="1" applyProtection="1">
      <alignment vertical="center" wrapText="1"/>
      <protection locked="0"/>
    </xf>
    <xf numFmtId="0" fontId="11" fillId="0" borderId="0" xfId="0" applyFont="1" applyAlignment="1">
      <alignment horizontal="left" vertical="center" wrapText="1"/>
    </xf>
    <xf numFmtId="32" fontId="2" fillId="0" borderId="15" xfId="0" applyNumberFormat="1" applyFont="1" applyBorder="1" applyAlignment="1">
      <alignment horizontal="justify" vertical="center" shrinkToFit="1"/>
    </xf>
    <xf numFmtId="0" fontId="19" fillId="10" borderId="77" xfId="0" applyFont="1" applyFill="1" applyBorder="1" applyAlignment="1">
      <alignment horizontal="right" vertical="center"/>
    </xf>
    <xf numFmtId="0" fontId="9" fillId="10" borderId="77" xfId="0" applyFont="1" applyFill="1" applyBorder="1">
      <alignment vertical="center"/>
    </xf>
    <xf numFmtId="0" fontId="11" fillId="10" borderId="77" xfId="0" applyFont="1" applyFill="1" applyBorder="1" applyAlignment="1">
      <alignment horizontal="right" vertical="center"/>
    </xf>
    <xf numFmtId="0" fontId="11" fillId="10" borderId="79" xfId="0" applyFont="1" applyFill="1" applyBorder="1" applyAlignment="1">
      <alignment horizontal="right" vertical="center"/>
    </xf>
    <xf numFmtId="0" fontId="19" fillId="11" borderId="60" xfId="0" applyFont="1" applyFill="1" applyBorder="1" applyAlignment="1">
      <alignment horizontal="right" vertical="center"/>
    </xf>
    <xf numFmtId="0" fontId="9" fillId="11" borderId="60" xfId="0" applyFont="1" applyFill="1" applyBorder="1">
      <alignment vertical="center"/>
    </xf>
    <xf numFmtId="0" fontId="11" fillId="11" borderId="60" xfId="0" applyFont="1" applyFill="1" applyBorder="1" applyAlignment="1">
      <alignment horizontal="right" vertical="center"/>
    </xf>
    <xf numFmtId="0" fontId="11" fillId="11" borderId="62" xfId="0" applyFont="1" applyFill="1" applyBorder="1" applyAlignment="1">
      <alignment horizontal="right" vertical="center"/>
    </xf>
    <xf numFmtId="0" fontId="19" fillId="12" borderId="68" xfId="0" applyFont="1" applyFill="1" applyBorder="1" applyAlignment="1">
      <alignment horizontal="right" vertical="center"/>
    </xf>
    <xf numFmtId="0" fontId="19" fillId="12" borderId="68" xfId="0" applyFont="1" applyFill="1" applyBorder="1" applyAlignment="1">
      <alignment horizontal="right"/>
    </xf>
    <xf numFmtId="0" fontId="11" fillId="12" borderId="68" xfId="0" applyFont="1" applyFill="1" applyBorder="1" applyAlignment="1">
      <alignment horizontal="right" vertical="center"/>
    </xf>
    <xf numFmtId="0" fontId="11" fillId="12" borderId="70" xfId="0" applyFont="1" applyFill="1" applyBorder="1" applyAlignment="1">
      <alignment horizontal="right" vertical="center"/>
    </xf>
    <xf numFmtId="0" fontId="4" fillId="3" borderId="3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2" fillId="0" borderId="0" xfId="0" applyFont="1" applyAlignment="1">
      <alignment horizontal="left" vertical="center" wrapText="1"/>
    </xf>
    <xf numFmtId="179" fontId="4" fillId="3" borderId="35" xfId="0" applyNumberFormat="1" applyFont="1" applyFill="1" applyBorder="1" applyAlignment="1" applyProtection="1">
      <alignment vertical="center" wrapText="1"/>
      <protection locked="0"/>
    </xf>
    <xf numFmtId="179" fontId="4" fillId="3" borderId="1" xfId="0" applyNumberFormat="1" applyFont="1" applyFill="1" applyBorder="1" applyAlignment="1" applyProtection="1">
      <alignment vertical="center" wrapText="1"/>
      <protection locked="0"/>
    </xf>
    <xf numFmtId="0" fontId="2" fillId="0" borderId="0" xfId="0" applyFont="1" applyAlignment="1">
      <alignment vertical="center" wrapText="1"/>
    </xf>
    <xf numFmtId="0" fontId="5" fillId="2" borderId="18" xfId="0" applyFont="1" applyFill="1" applyBorder="1" applyAlignment="1">
      <alignment vertical="center" wrapText="1"/>
    </xf>
    <xf numFmtId="0" fontId="5" fillId="2" borderId="19" xfId="0" applyFont="1" applyFill="1" applyBorder="1" applyAlignment="1">
      <alignment vertical="center" wrapText="1"/>
    </xf>
    <xf numFmtId="0" fontId="5" fillId="2" borderId="20" xfId="0" applyFont="1" applyFill="1" applyBorder="1" applyAlignment="1">
      <alignment vertical="center" wrapText="1"/>
    </xf>
    <xf numFmtId="0" fontId="2" fillId="3" borderId="10" xfId="0" applyFont="1" applyFill="1" applyBorder="1" applyAlignment="1" applyProtection="1">
      <alignment vertical="top"/>
      <protection locked="0"/>
    </xf>
    <xf numFmtId="0" fontId="2" fillId="3" borderId="4" xfId="0" applyFont="1" applyFill="1" applyBorder="1" applyAlignment="1" applyProtection="1">
      <alignment vertical="top"/>
      <protection locked="0"/>
    </xf>
    <xf numFmtId="0" fontId="2" fillId="3" borderId="5" xfId="0" applyFont="1" applyFill="1" applyBorder="1" applyAlignment="1" applyProtection="1">
      <alignment vertical="top"/>
      <protection locked="0"/>
    </xf>
    <xf numFmtId="0" fontId="2" fillId="3" borderId="9" xfId="0" applyFont="1" applyFill="1" applyBorder="1" applyAlignment="1" applyProtection="1">
      <alignment vertical="top"/>
      <protection locked="0"/>
    </xf>
    <xf numFmtId="0" fontId="2" fillId="3" borderId="6" xfId="0" applyFont="1" applyFill="1" applyBorder="1" applyAlignment="1" applyProtection="1">
      <alignment vertical="top"/>
      <protection locked="0"/>
    </xf>
    <xf numFmtId="0" fontId="2" fillId="3" borderId="2" xfId="0" applyFont="1" applyFill="1" applyBorder="1" applyAlignment="1" applyProtection="1">
      <alignment vertical="top"/>
      <protection locked="0"/>
    </xf>
    <xf numFmtId="0" fontId="2" fillId="4" borderId="44" xfId="0" applyFont="1" applyFill="1" applyBorder="1" applyAlignment="1">
      <alignment vertical="center" wrapText="1"/>
    </xf>
    <xf numFmtId="0" fontId="2" fillId="4" borderId="36" xfId="0" applyFont="1" applyFill="1" applyBorder="1" applyAlignment="1">
      <alignment vertical="center" wrapText="1"/>
    </xf>
    <xf numFmtId="0" fontId="4" fillId="3" borderId="35"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2" fillId="0" borderId="0" xfId="0" applyFont="1">
      <alignment vertical="center"/>
    </xf>
    <xf numFmtId="177" fontId="4" fillId="3" borderId="35" xfId="0" applyNumberFormat="1" applyFont="1" applyFill="1" applyBorder="1" applyAlignment="1" applyProtection="1">
      <alignment horizontal="center" vertical="center" wrapText="1"/>
      <protection locked="0"/>
    </xf>
    <xf numFmtId="177" fontId="4" fillId="3" borderId="7" xfId="0" applyNumberFormat="1" applyFont="1" applyFill="1" applyBorder="1" applyAlignment="1" applyProtection="1">
      <alignment horizontal="center" vertical="center" wrapText="1"/>
      <protection locked="0"/>
    </xf>
    <xf numFmtId="177" fontId="4" fillId="3" borderId="1" xfId="0" applyNumberFormat="1" applyFont="1" applyFill="1" applyBorder="1" applyAlignment="1" applyProtection="1">
      <alignment horizontal="center" vertical="center" wrapText="1"/>
      <protection locked="0"/>
    </xf>
    <xf numFmtId="0" fontId="4" fillId="3" borderId="35" xfId="0" applyFont="1" applyFill="1" applyBorder="1" applyAlignment="1" applyProtection="1">
      <alignment vertical="center" wrapText="1"/>
      <protection locked="0"/>
    </xf>
    <xf numFmtId="0" fontId="4" fillId="3" borderId="7" xfId="0" applyFont="1" applyFill="1" applyBorder="1" applyAlignment="1" applyProtection="1">
      <alignment vertical="center" wrapText="1"/>
      <protection locked="0"/>
    </xf>
    <xf numFmtId="0" fontId="4" fillId="3" borderId="1" xfId="0" applyFont="1" applyFill="1" applyBorder="1" applyAlignment="1" applyProtection="1">
      <alignment vertical="center" wrapText="1"/>
      <protection locked="0"/>
    </xf>
    <xf numFmtId="0" fontId="4" fillId="3" borderId="35" xfId="0" applyFont="1" applyFill="1" applyBorder="1" applyAlignment="1" applyProtection="1">
      <alignment horizontal="right" vertical="center" wrapText="1"/>
      <protection locked="0"/>
    </xf>
    <xf numFmtId="0" fontId="4" fillId="3" borderId="1" xfId="0" applyFont="1" applyFill="1" applyBorder="1" applyAlignment="1" applyProtection="1">
      <alignment horizontal="right" vertical="center" wrapText="1"/>
      <protection locked="0"/>
    </xf>
    <xf numFmtId="0" fontId="4" fillId="0" borderId="0" xfId="0" applyFont="1" applyAlignment="1">
      <alignment horizontal="center" vertical="center" wrapText="1"/>
    </xf>
    <xf numFmtId="0" fontId="4" fillId="3" borderId="10" xfId="0" applyFont="1" applyFill="1" applyBorder="1" applyAlignment="1" applyProtection="1">
      <alignment vertical="top" wrapText="1"/>
      <protection locked="0"/>
    </xf>
    <xf numFmtId="0" fontId="4" fillId="3" borderId="4" xfId="0" applyFont="1" applyFill="1" applyBorder="1" applyAlignment="1" applyProtection="1">
      <alignment vertical="top" wrapText="1"/>
      <protection locked="0"/>
    </xf>
    <xf numFmtId="0" fontId="4" fillId="3" borderId="5" xfId="0" applyFont="1" applyFill="1" applyBorder="1" applyAlignment="1" applyProtection="1">
      <alignment vertical="top" wrapText="1"/>
      <protection locked="0"/>
    </xf>
    <xf numFmtId="0" fontId="4" fillId="3" borderId="9" xfId="0" applyFont="1" applyFill="1" applyBorder="1" applyAlignment="1" applyProtection="1">
      <alignment vertical="top" wrapText="1"/>
      <protection locked="0"/>
    </xf>
    <xf numFmtId="0" fontId="4" fillId="3" borderId="6" xfId="0" applyFont="1" applyFill="1" applyBorder="1" applyAlignment="1" applyProtection="1">
      <alignment vertical="top" wrapText="1"/>
      <protection locked="0"/>
    </xf>
    <xf numFmtId="0" fontId="4" fillId="3" borderId="2" xfId="0" applyFont="1" applyFill="1" applyBorder="1" applyAlignment="1" applyProtection="1">
      <alignment vertical="top" wrapText="1"/>
      <protection locked="0"/>
    </xf>
    <xf numFmtId="0" fontId="2" fillId="3" borderId="35" xfId="0" applyFont="1" applyFill="1" applyBorder="1" applyProtection="1">
      <alignment vertical="center"/>
      <protection locked="0"/>
    </xf>
    <xf numFmtId="0" fontId="2" fillId="3" borderId="7" xfId="0" applyFont="1" applyFill="1" applyBorder="1" applyProtection="1">
      <alignment vertical="center"/>
      <protection locked="0"/>
    </xf>
    <xf numFmtId="0" fontId="2" fillId="3" borderId="1" xfId="0" applyFont="1" applyFill="1" applyBorder="1" applyProtection="1">
      <alignment vertical="center"/>
      <protection locked="0"/>
    </xf>
    <xf numFmtId="0" fontId="2" fillId="0" borderId="35" xfId="0"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vertical="center" wrapText="1"/>
    </xf>
    <xf numFmtId="0" fontId="4" fillId="0" borderId="0" xfId="0" applyFont="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right" vertical="center" shrinkToFit="1"/>
    </xf>
    <xf numFmtId="0" fontId="4" fillId="0" borderId="3" xfId="0" applyFont="1" applyBorder="1" applyAlignment="1">
      <alignment horizontal="right" vertical="center" shrinkToFit="1"/>
    </xf>
    <xf numFmtId="180" fontId="4" fillId="3" borderId="35" xfId="0" applyNumberFormat="1" applyFont="1" applyFill="1" applyBorder="1" applyAlignment="1" applyProtection="1">
      <alignment horizontal="right" vertical="center" wrapText="1"/>
      <protection locked="0"/>
    </xf>
    <xf numFmtId="180" fontId="4" fillId="3" borderId="1" xfId="0" applyNumberFormat="1" applyFont="1" applyFill="1" applyBorder="1" applyAlignment="1" applyProtection="1">
      <alignment horizontal="right" vertical="center" wrapText="1"/>
      <protection locked="0"/>
    </xf>
    <xf numFmtId="0" fontId="2" fillId="0" borderId="19" xfId="0" applyFont="1" applyBorder="1" applyAlignment="1">
      <alignment horizontal="center" vertical="center" wrapText="1"/>
    </xf>
    <xf numFmtId="0" fontId="2" fillId="0" borderId="18" xfId="0" applyFont="1" applyBorder="1" applyAlignment="1">
      <alignment horizontal="center" vertical="center" wrapText="1"/>
    </xf>
    <xf numFmtId="177" fontId="4" fillId="3" borderId="35" xfId="0" applyNumberFormat="1" applyFont="1" applyFill="1" applyBorder="1" applyAlignment="1" applyProtection="1">
      <alignment horizontal="right" vertical="center" wrapText="1"/>
      <protection locked="0"/>
    </xf>
    <xf numFmtId="177" fontId="4" fillId="3" borderId="1" xfId="0" applyNumberFormat="1" applyFont="1" applyFill="1" applyBorder="1" applyAlignment="1" applyProtection="1">
      <alignment horizontal="right" vertical="center" wrapText="1"/>
      <protection locked="0"/>
    </xf>
    <xf numFmtId="0" fontId="4" fillId="4" borderId="44" xfId="0" applyFont="1" applyFill="1" applyBorder="1" applyAlignment="1">
      <alignment vertical="center" wrapText="1"/>
    </xf>
    <xf numFmtId="0" fontId="4" fillId="4" borderId="36" xfId="0" applyFont="1" applyFill="1" applyBorder="1" applyAlignment="1">
      <alignment vertical="center" wrapText="1"/>
    </xf>
    <xf numFmtId="0" fontId="11" fillId="12" borderId="69" xfId="0" applyFont="1" applyFill="1" applyBorder="1" applyAlignment="1">
      <alignment horizontal="left" vertical="top" wrapText="1"/>
    </xf>
    <xf numFmtId="0" fontId="11" fillId="12" borderId="71" xfId="0" applyFont="1" applyFill="1" applyBorder="1" applyAlignment="1">
      <alignment horizontal="left" vertical="top" wrapText="1"/>
    </xf>
    <xf numFmtId="0" fontId="11" fillId="12" borderId="72" xfId="0" applyFont="1" applyFill="1" applyBorder="1" applyAlignment="1">
      <alignment horizontal="left" vertical="top" wrapText="1"/>
    </xf>
    <xf numFmtId="0" fontId="11" fillId="12" borderId="69" xfId="0" applyFont="1" applyFill="1" applyBorder="1" applyAlignment="1">
      <alignment horizontal="center" vertical="top" wrapText="1"/>
    </xf>
    <xf numFmtId="0" fontId="11" fillId="12" borderId="0" xfId="0" applyFont="1" applyFill="1" applyAlignment="1">
      <alignment horizontal="left" vertical="center"/>
    </xf>
    <xf numFmtId="0" fontId="11" fillId="12" borderId="69" xfId="0" applyFont="1" applyFill="1" applyBorder="1" applyAlignment="1">
      <alignment horizontal="left" vertical="center"/>
    </xf>
    <xf numFmtId="0" fontId="11" fillId="0" borderId="0" xfId="0" applyFont="1" applyAlignment="1">
      <alignment horizontal="right" vertical="top" wrapText="1"/>
    </xf>
    <xf numFmtId="0" fontId="11" fillId="0" borderId="0" xfId="0" applyFont="1" applyAlignment="1">
      <alignment horizontal="center" vertical="top" wrapText="1"/>
    </xf>
    <xf numFmtId="0" fontId="11" fillId="0" borderId="41" xfId="0" applyFont="1" applyBorder="1" applyAlignment="1">
      <alignment horizontal="center" vertical="center"/>
    </xf>
    <xf numFmtId="0" fontId="11" fillId="0" borderId="11" xfId="0" applyFont="1" applyBorder="1" applyAlignment="1">
      <alignment horizontal="center" vertical="center"/>
    </xf>
    <xf numFmtId="0" fontId="11" fillId="0" borderId="42" xfId="0" applyFont="1" applyBorder="1" applyAlignment="1">
      <alignment horizontal="center" vertical="center"/>
    </xf>
    <xf numFmtId="0" fontId="11" fillId="0" borderId="45"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0" xfId="0" applyFont="1" applyAlignment="1">
      <alignment horizontal="left" vertical="center" wrapText="1"/>
    </xf>
    <xf numFmtId="0" fontId="11" fillId="0" borderId="3" xfId="0" applyFont="1" applyBorder="1" applyAlignment="1">
      <alignment horizontal="left" vertical="center" wrapText="1"/>
    </xf>
    <xf numFmtId="0" fontId="11" fillId="0" borderId="21" xfId="0" applyFont="1" applyBorder="1" applyAlignment="1">
      <alignment horizontal="left" vertical="center"/>
    </xf>
    <xf numFmtId="0" fontId="11" fillId="0" borderId="13" xfId="0" applyFont="1" applyBorder="1" applyAlignment="1">
      <alignment horizontal="left" vertical="center"/>
    </xf>
    <xf numFmtId="0" fontId="11" fillId="0" borderId="28" xfId="0" applyFont="1" applyBorder="1" applyAlignment="1">
      <alignment horizontal="left" vertical="center"/>
    </xf>
    <xf numFmtId="0" fontId="11" fillId="0" borderId="11" xfId="0" applyFont="1" applyBorder="1" applyAlignment="1">
      <alignment horizontal="center" vertical="center" shrinkToFit="1"/>
    </xf>
    <xf numFmtId="0" fontId="11" fillId="0" borderId="45" xfId="0" applyFont="1" applyBorder="1" applyAlignment="1">
      <alignment horizontal="center" vertical="center" shrinkToFit="1"/>
    </xf>
    <xf numFmtId="0" fontId="11" fillId="0" borderId="49" xfId="0" applyFont="1" applyBorder="1" applyAlignment="1">
      <alignment horizontal="center" vertical="center" shrinkToFit="1"/>
    </xf>
    <xf numFmtId="0" fontId="11" fillId="0" borderId="0" xfId="0" applyFont="1" applyAlignment="1">
      <alignment horizontal="left" vertical="top" wrapText="1"/>
    </xf>
    <xf numFmtId="0" fontId="11" fillId="0" borderId="22" xfId="0" applyFont="1" applyBorder="1" applyAlignment="1">
      <alignment horizontal="left" vertical="top" wrapText="1"/>
    </xf>
    <xf numFmtId="0" fontId="11" fillId="0" borderId="13" xfId="0" applyFont="1" applyBorder="1" applyAlignment="1">
      <alignment horizontal="left" vertical="top" wrapText="1"/>
    </xf>
    <xf numFmtId="0" fontId="11" fillId="0" borderId="26" xfId="0" applyFont="1" applyBorder="1" applyAlignment="1">
      <alignment horizontal="left" vertical="top" wrapText="1"/>
    </xf>
    <xf numFmtId="0" fontId="9" fillId="0" borderId="8" xfId="0" applyFont="1" applyBorder="1" applyAlignment="1">
      <alignment horizontal="left" vertical="top"/>
    </xf>
    <xf numFmtId="0" fontId="9" fillId="0" borderId="0" xfId="0" applyFont="1" applyAlignment="1">
      <alignment horizontal="left" vertical="top"/>
    </xf>
    <xf numFmtId="0" fontId="9" fillId="0" borderId="27" xfId="0" applyFont="1" applyBorder="1" applyAlignment="1">
      <alignment horizontal="left" vertical="top"/>
    </xf>
    <xf numFmtId="0" fontId="11" fillId="0" borderId="8" xfId="0" applyFont="1" applyBorder="1" applyAlignment="1">
      <alignment horizontal="left" vertical="top" wrapText="1"/>
    </xf>
    <xf numFmtId="0" fontId="11" fillId="0" borderId="27" xfId="0" applyFont="1" applyBorder="1" applyAlignment="1">
      <alignment horizontal="left" vertical="top" wrapText="1"/>
    </xf>
    <xf numFmtId="0" fontId="11" fillId="0" borderId="0" xfId="0" applyFont="1">
      <alignment vertical="center"/>
    </xf>
    <xf numFmtId="0" fontId="11" fillId="0" borderId="3" xfId="0" applyFont="1" applyBorder="1" applyAlignment="1">
      <alignment horizontal="left" vertical="top" wrapText="1"/>
    </xf>
    <xf numFmtId="0" fontId="11" fillId="0" borderId="39" xfId="0" applyFont="1" applyBorder="1" applyAlignment="1">
      <alignment horizontal="left" vertical="center"/>
    </xf>
    <xf numFmtId="0" fontId="11" fillId="0" borderId="6" xfId="0" applyFont="1" applyBorder="1" applyAlignment="1">
      <alignment horizontal="left" vertical="center"/>
    </xf>
    <xf numFmtId="0" fontId="11" fillId="0" borderId="2" xfId="0" applyFont="1" applyBorder="1" applyAlignment="1">
      <alignment horizontal="left" vertical="center"/>
    </xf>
    <xf numFmtId="0" fontId="11" fillId="0" borderId="12" xfId="0" applyFont="1" applyBorder="1" applyAlignment="1">
      <alignment horizontal="left" vertical="center"/>
    </xf>
    <xf numFmtId="0" fontId="11" fillId="0" borderId="0" xfId="0" applyFont="1" applyAlignment="1">
      <alignment horizontal="left" vertical="center"/>
    </xf>
    <xf numFmtId="0" fontId="11" fillId="0" borderId="3" xfId="0" applyFont="1" applyBorder="1" applyAlignment="1">
      <alignment horizontal="left" vertical="center"/>
    </xf>
    <xf numFmtId="0" fontId="11" fillId="0" borderId="53" xfId="0" applyFont="1" applyBorder="1" applyAlignment="1">
      <alignment horizontal="center" vertical="center"/>
    </xf>
    <xf numFmtId="0" fontId="11" fillId="0" borderId="55" xfId="0" applyFont="1" applyBorder="1" applyAlignment="1">
      <alignment horizontal="center" vertical="center"/>
    </xf>
    <xf numFmtId="0" fontId="11" fillId="0" borderId="54" xfId="0" applyFont="1" applyBorder="1" applyAlignment="1">
      <alignment horizontal="center" vertical="center"/>
    </xf>
    <xf numFmtId="0" fontId="11" fillId="0" borderId="50"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9" xfId="0" applyFont="1" applyBorder="1" applyAlignment="1">
      <alignment horizontal="left" vertical="top" wrapText="1"/>
    </xf>
    <xf numFmtId="0" fontId="11" fillId="0" borderId="6" xfId="0" applyFont="1" applyBorder="1" applyAlignment="1">
      <alignment horizontal="left" vertical="top" wrapText="1"/>
    </xf>
    <xf numFmtId="0" fontId="11" fillId="0" borderId="29" xfId="0" applyFont="1" applyBorder="1" applyAlignment="1">
      <alignment horizontal="left" vertical="top" wrapText="1"/>
    </xf>
    <xf numFmtId="0" fontId="11" fillId="0" borderId="41"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35" xfId="0" applyFont="1" applyBorder="1" applyAlignment="1">
      <alignment horizontal="center" vertical="center"/>
    </xf>
    <xf numFmtId="0" fontId="11" fillId="0" borderId="7"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11" fillId="0" borderId="43" xfId="0" applyFont="1" applyBorder="1" applyAlignment="1">
      <alignment horizontal="center" vertical="center"/>
    </xf>
    <xf numFmtId="0" fontId="11" fillId="0" borderId="0" xfId="0" applyFont="1" applyAlignment="1">
      <alignment vertical="top" wrapText="1"/>
    </xf>
    <xf numFmtId="0" fontId="11" fillId="0" borderId="0" xfId="0" applyFont="1" applyAlignment="1">
      <alignment vertical="center" wrapText="1"/>
    </xf>
    <xf numFmtId="0" fontId="11" fillId="0" borderId="8" xfId="0" applyFont="1" applyBorder="1" applyAlignment="1">
      <alignment horizontal="left" vertical="top"/>
    </xf>
    <xf numFmtId="0" fontId="11" fillId="0" borderId="0" xfId="0" applyFont="1" applyAlignment="1">
      <alignment horizontal="left" vertical="top"/>
    </xf>
    <xf numFmtId="0" fontId="11" fillId="0" borderId="27" xfId="0" applyFont="1" applyBorder="1" applyAlignment="1">
      <alignment horizontal="left" vertical="top"/>
    </xf>
    <xf numFmtId="0" fontId="11" fillId="0" borderId="22" xfId="0" applyFont="1" applyBorder="1" applyAlignment="1">
      <alignment horizontal="left" vertical="top"/>
    </xf>
    <xf numFmtId="0" fontId="11" fillId="0" borderId="13" xfId="0" applyFont="1" applyBorder="1" applyAlignment="1">
      <alignment horizontal="left" vertical="top"/>
    </xf>
    <xf numFmtId="0" fontId="11" fillId="0" borderId="26" xfId="0" applyFont="1" applyBorder="1" applyAlignment="1">
      <alignment horizontal="left" vertical="top"/>
    </xf>
    <xf numFmtId="0" fontId="11" fillId="0" borderId="0" xfId="0" applyFont="1" applyAlignment="1">
      <alignment horizontal="left" vertical="top" shrinkToFit="1"/>
    </xf>
    <xf numFmtId="0" fontId="11" fillId="0" borderId="8" xfId="0" applyFont="1" applyBorder="1" applyAlignment="1">
      <alignment horizontal="center" vertical="top" wrapText="1"/>
    </xf>
    <xf numFmtId="0" fontId="11" fillId="0" borderId="3" xfId="0" applyFont="1" applyBorder="1" applyAlignment="1">
      <alignment horizontal="center" vertical="top" wrapText="1"/>
    </xf>
    <xf numFmtId="0" fontId="11" fillId="0" borderId="9" xfId="0" applyFont="1" applyBorder="1" applyAlignment="1">
      <alignment horizontal="center" vertical="top" wrapText="1"/>
    </xf>
    <xf numFmtId="0" fontId="11" fillId="0" borderId="6" xfId="0" applyFont="1" applyBorder="1" applyAlignment="1">
      <alignment horizontal="center" vertical="top" wrapText="1"/>
    </xf>
    <xf numFmtId="0" fontId="11" fillId="0" borderId="2" xfId="0" applyFont="1" applyBorder="1" applyAlignment="1">
      <alignment horizontal="center" vertical="top" wrapText="1"/>
    </xf>
    <xf numFmtId="0" fontId="11" fillId="0" borderId="11" xfId="0" applyFont="1" applyBorder="1" applyAlignment="1">
      <alignment horizontal="left" vertical="center" wrapText="1"/>
    </xf>
    <xf numFmtId="0" fontId="11" fillId="0" borderId="25" xfId="0" applyFont="1" applyBorder="1" applyAlignment="1">
      <alignment horizontal="left" vertical="center" wrapText="1"/>
    </xf>
    <xf numFmtId="0" fontId="11" fillId="0" borderId="45" xfId="0" applyFont="1" applyBorder="1" applyAlignment="1">
      <alignment horizontal="left" vertical="center" wrapText="1"/>
    </xf>
    <xf numFmtId="0" fontId="11" fillId="0" borderId="43" xfId="0" applyFont="1" applyBorder="1" applyAlignment="1">
      <alignment horizontal="left" vertical="center" wrapText="1"/>
    </xf>
    <xf numFmtId="0" fontId="17" fillId="0" borderId="46" xfId="0" applyFont="1" applyBorder="1" applyAlignment="1">
      <alignment horizontal="left" vertical="center" wrapText="1"/>
    </xf>
    <xf numFmtId="0" fontId="17" fillId="0" borderId="24" xfId="0" applyFont="1" applyBorder="1" applyAlignment="1">
      <alignment horizontal="left" vertical="center" wrapText="1"/>
    </xf>
    <xf numFmtId="0" fontId="17" fillId="0" borderId="11" xfId="0" applyFont="1" applyBorder="1" applyAlignment="1">
      <alignment horizontal="left" vertical="center" wrapText="1"/>
    </xf>
    <xf numFmtId="0" fontId="17" fillId="0" borderId="25" xfId="0" applyFont="1" applyBorder="1" applyAlignment="1">
      <alignment horizontal="left" vertical="center" wrapText="1"/>
    </xf>
    <xf numFmtId="0" fontId="11" fillId="0" borderId="0" xfId="0" applyFont="1" applyAlignment="1">
      <alignment horizontal="left" vertical="center" shrinkToFit="1"/>
    </xf>
    <xf numFmtId="0" fontId="11" fillId="0" borderId="42" xfId="0" applyFont="1" applyBorder="1" applyAlignment="1">
      <alignment horizontal="center" vertical="center" wrapText="1"/>
    </xf>
    <xf numFmtId="0" fontId="11" fillId="0" borderId="45" xfId="0" applyFont="1" applyBorder="1" applyAlignment="1">
      <alignment horizontal="center" vertical="center" wrapText="1"/>
    </xf>
    <xf numFmtId="0" fontId="11" fillId="11" borderId="56" xfId="0" applyFont="1" applyFill="1" applyBorder="1" applyAlignment="1">
      <alignment horizontal="center" vertical="center" wrapText="1"/>
    </xf>
    <xf numFmtId="0" fontId="11" fillId="12" borderId="82" xfId="0" applyFont="1" applyFill="1" applyBorder="1" applyAlignment="1">
      <alignment horizontal="center" vertical="center" wrapText="1"/>
    </xf>
    <xf numFmtId="0" fontId="11" fillId="12" borderId="83" xfId="0" applyFont="1" applyFill="1" applyBorder="1" applyAlignment="1">
      <alignment horizontal="center" vertical="center" wrapText="1"/>
    </xf>
    <xf numFmtId="0" fontId="11" fillId="12" borderId="84" xfId="0" applyFont="1" applyFill="1" applyBorder="1" applyAlignment="1">
      <alignment horizontal="center" vertical="center" wrapText="1"/>
    </xf>
    <xf numFmtId="0" fontId="20" fillId="9" borderId="94" xfId="0" applyFont="1" applyFill="1" applyBorder="1" applyAlignment="1">
      <alignment horizontal="center" vertical="center"/>
    </xf>
    <xf numFmtId="0" fontId="20" fillId="9" borderId="95" xfId="0" applyFont="1" applyFill="1" applyBorder="1" applyAlignment="1">
      <alignment horizontal="center" vertical="center"/>
    </xf>
    <xf numFmtId="0" fontId="20" fillId="9" borderId="96" xfId="0" applyFont="1" applyFill="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11" fillId="0" borderId="8" xfId="0" applyFont="1" applyBorder="1" applyAlignment="1">
      <alignment horizontal="left" vertical="center"/>
    </xf>
    <xf numFmtId="0" fontId="11" fillId="0" borderId="27" xfId="0" applyFont="1" applyBorder="1" applyAlignment="1">
      <alignment horizontal="left" vertical="center"/>
    </xf>
    <xf numFmtId="0" fontId="11" fillId="0" borderId="22" xfId="0" applyFont="1" applyBorder="1" applyAlignment="1">
      <alignment horizontal="left" vertical="center"/>
    </xf>
    <xf numFmtId="0" fontId="11" fillId="0" borderId="26" xfId="0" applyFont="1" applyBorder="1" applyAlignment="1">
      <alignment horizontal="left" vertical="center"/>
    </xf>
    <xf numFmtId="0" fontId="11" fillId="11" borderId="63" xfId="0" applyFont="1" applyFill="1" applyBorder="1" applyAlignment="1">
      <alignment horizontal="left" vertical="top" wrapText="1"/>
    </xf>
    <xf numFmtId="0" fontId="11" fillId="11" borderId="64" xfId="0" applyFont="1" applyFill="1" applyBorder="1" applyAlignment="1">
      <alignment horizontal="left" vertical="top" wrapText="1"/>
    </xf>
    <xf numFmtId="0" fontId="11" fillId="11" borderId="0" xfId="0" applyFont="1" applyFill="1" applyAlignment="1">
      <alignment horizontal="left" vertical="top" wrapText="1"/>
    </xf>
    <xf numFmtId="0" fontId="11" fillId="11" borderId="61" xfId="0" applyFont="1" applyFill="1" applyBorder="1" applyAlignment="1">
      <alignment horizontal="left" vertical="top" wrapText="1"/>
    </xf>
    <xf numFmtId="0" fontId="11" fillId="11" borderId="0" xfId="0" applyFont="1" applyFill="1" applyAlignment="1">
      <alignment horizontal="left" vertical="top" wrapText="1" shrinkToFit="1"/>
    </xf>
    <xf numFmtId="0" fontId="11" fillId="11" borderId="61" xfId="0" applyFont="1" applyFill="1" applyBorder="1" applyAlignment="1">
      <alignment horizontal="left" vertical="top" wrapText="1" shrinkToFit="1"/>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47" xfId="0" applyFont="1" applyBorder="1" applyAlignment="1">
      <alignment horizontal="center" vertical="center"/>
    </xf>
    <xf numFmtId="180" fontId="11" fillId="0" borderId="18" xfId="0" applyNumberFormat="1" applyFont="1" applyBorder="1" applyAlignment="1">
      <alignment horizontal="right" vertical="center"/>
    </xf>
    <xf numFmtId="180" fontId="11" fillId="0" borderId="19" xfId="0" applyNumberFormat="1" applyFont="1" applyBorder="1" applyAlignment="1">
      <alignment horizontal="right" vertical="center"/>
    </xf>
    <xf numFmtId="0" fontId="16" fillId="0" borderId="0" xfId="0" applyFont="1" applyAlignment="1">
      <alignment horizontal="left" vertical="center" wrapText="1"/>
    </xf>
    <xf numFmtId="0" fontId="11" fillId="0" borderId="99" xfId="0" applyFont="1" applyBorder="1" applyAlignment="1">
      <alignment horizontal="center" vertical="center" shrinkToFit="1"/>
    </xf>
    <xf numFmtId="0" fontId="11" fillId="0" borderId="100" xfId="0" applyFont="1" applyBorder="1" applyAlignment="1">
      <alignment horizontal="center" vertical="center" shrinkToFit="1"/>
    </xf>
    <xf numFmtId="0" fontId="11" fillId="0" borderId="101"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98" xfId="0" applyFont="1" applyBorder="1" applyAlignment="1">
      <alignment horizontal="center" vertical="center" shrinkToFi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98" xfId="0" applyFont="1" applyBorder="1" applyAlignment="1">
      <alignment horizontal="center" vertical="center"/>
    </xf>
    <xf numFmtId="0" fontId="11" fillId="12" borderId="0" xfId="0" applyFont="1" applyFill="1" applyAlignment="1">
      <alignment horizontal="left" vertical="center" wrapText="1"/>
    </xf>
    <xf numFmtId="0" fontId="11" fillId="12" borderId="69" xfId="0" applyFont="1" applyFill="1" applyBorder="1" applyAlignment="1">
      <alignment horizontal="left" vertical="center" wrapText="1"/>
    </xf>
    <xf numFmtId="0" fontId="20" fillId="8" borderId="91" xfId="0" applyFont="1" applyFill="1" applyBorder="1" applyAlignment="1">
      <alignment horizontal="center" vertical="center"/>
    </xf>
    <xf numFmtId="0" fontId="20" fillId="8" borderId="92" xfId="0" applyFont="1" applyFill="1" applyBorder="1" applyAlignment="1">
      <alignment horizontal="center" vertical="center"/>
    </xf>
    <xf numFmtId="0" fontId="20" fillId="8" borderId="93" xfId="0" applyFont="1" applyFill="1" applyBorder="1" applyAlignment="1">
      <alignment horizontal="center" vertical="center"/>
    </xf>
    <xf numFmtId="0" fontId="11" fillId="10" borderId="0" xfId="0" applyFont="1" applyFill="1" applyAlignment="1">
      <alignment horizontal="left" vertical="top" wrapText="1"/>
    </xf>
    <xf numFmtId="0" fontId="11" fillId="10" borderId="78" xfId="0" applyFont="1" applyFill="1" applyBorder="1" applyAlignment="1">
      <alignment horizontal="left" vertical="top" wrapText="1"/>
    </xf>
    <xf numFmtId="0" fontId="11" fillId="10" borderId="80" xfId="0" applyFont="1" applyFill="1" applyBorder="1" applyAlignment="1">
      <alignment horizontal="left" vertical="top" wrapText="1"/>
    </xf>
    <xf numFmtId="0" fontId="11" fillId="10" borderId="81" xfId="0" applyFont="1" applyFill="1" applyBorder="1" applyAlignment="1">
      <alignment horizontal="left" vertical="top" wrapText="1"/>
    </xf>
    <xf numFmtId="0" fontId="11" fillId="10" borderId="74" xfId="0" applyFont="1" applyFill="1" applyBorder="1" applyAlignment="1">
      <alignment horizontal="left" vertical="center"/>
    </xf>
    <xf numFmtId="0" fontId="11" fillId="10" borderId="75" xfId="0" applyFont="1" applyFill="1" applyBorder="1" applyAlignment="1">
      <alignment horizontal="left" vertical="center"/>
    </xf>
    <xf numFmtId="0" fontId="11" fillId="10" borderId="76" xfId="0" applyFont="1" applyFill="1" applyBorder="1" applyAlignment="1">
      <alignment horizontal="left" vertical="center"/>
    </xf>
    <xf numFmtId="0" fontId="21" fillId="7" borderId="88" xfId="0" applyFont="1" applyFill="1" applyBorder="1" applyAlignment="1">
      <alignment horizontal="center" vertical="center"/>
    </xf>
    <xf numFmtId="0" fontId="21" fillId="7" borderId="89" xfId="0" applyFont="1" applyFill="1" applyBorder="1" applyAlignment="1">
      <alignment horizontal="center" vertical="center"/>
    </xf>
    <xf numFmtId="0" fontId="21" fillId="7" borderId="90" xfId="0" applyFont="1" applyFill="1" applyBorder="1" applyAlignment="1">
      <alignment horizontal="center" vertical="center"/>
    </xf>
    <xf numFmtId="0" fontId="11" fillId="10" borderId="0" xfId="0" applyFont="1" applyFill="1" applyAlignment="1">
      <alignment horizontal="left" vertical="center"/>
    </xf>
    <xf numFmtId="0" fontId="11" fillId="10" borderId="78" xfId="0" applyFont="1" applyFill="1" applyBorder="1" applyAlignment="1">
      <alignment horizontal="left" vertical="center"/>
    </xf>
    <xf numFmtId="0" fontId="11" fillId="10" borderId="0" xfId="0" applyFont="1" applyFill="1" applyAlignment="1">
      <alignment horizontal="left" vertical="top"/>
    </xf>
    <xf numFmtId="0" fontId="11" fillId="10" borderId="78" xfId="0" applyFont="1" applyFill="1" applyBorder="1" applyAlignment="1">
      <alignment horizontal="left" vertical="top"/>
    </xf>
    <xf numFmtId="0" fontId="11" fillId="10" borderId="0" xfId="0" applyFont="1" applyFill="1" applyAlignment="1">
      <alignment horizontal="left" vertical="center" wrapText="1"/>
    </xf>
    <xf numFmtId="0" fontId="11" fillId="10" borderId="78" xfId="0" applyFont="1" applyFill="1" applyBorder="1" applyAlignment="1">
      <alignment horizontal="left" vertical="center" wrapText="1"/>
    </xf>
    <xf numFmtId="0" fontId="11" fillId="11" borderId="0" xfId="0" applyFont="1" applyFill="1" applyAlignment="1">
      <alignment horizontal="left" vertical="center"/>
    </xf>
    <xf numFmtId="0" fontId="11" fillId="11" borderId="61" xfId="0" applyFont="1" applyFill="1" applyBorder="1" applyAlignment="1">
      <alignment horizontal="left" vertical="center"/>
    </xf>
    <xf numFmtId="0" fontId="11" fillId="11" borderId="57" xfId="0" applyFont="1" applyFill="1" applyBorder="1" applyAlignment="1">
      <alignment horizontal="left" vertical="center"/>
    </xf>
    <xf numFmtId="0" fontId="11" fillId="11" borderId="58" xfId="0" applyFont="1" applyFill="1" applyBorder="1" applyAlignment="1">
      <alignment horizontal="left" vertical="center"/>
    </xf>
    <xf numFmtId="0" fontId="11" fillId="11" borderId="59" xfId="0" applyFont="1" applyFill="1" applyBorder="1" applyAlignment="1">
      <alignment horizontal="left" vertical="center"/>
    </xf>
    <xf numFmtId="0" fontId="9" fillId="6" borderId="11" xfId="0" applyFont="1" applyFill="1" applyBorder="1" applyAlignment="1">
      <alignment horizontal="center" vertical="center"/>
    </xf>
    <xf numFmtId="0" fontId="11" fillId="12" borderId="69" xfId="0" applyFont="1" applyFill="1" applyBorder="1" applyAlignment="1">
      <alignment horizontal="left" vertical="top"/>
    </xf>
    <xf numFmtId="0" fontId="11" fillId="0" borderId="40" xfId="0" applyFont="1" applyBorder="1" applyAlignment="1">
      <alignment horizontal="center" vertical="center"/>
    </xf>
    <xf numFmtId="0" fontId="11" fillId="0" borderId="46" xfId="0" applyFont="1" applyBorder="1" applyAlignment="1">
      <alignment horizontal="center" vertical="center"/>
    </xf>
    <xf numFmtId="0" fontId="14" fillId="5" borderId="0" xfId="0" applyFont="1" applyFill="1" applyAlignment="1">
      <alignment horizontal="center" vertical="center"/>
    </xf>
    <xf numFmtId="0" fontId="14" fillId="5" borderId="15" xfId="0" applyFont="1" applyFill="1" applyBorder="1" applyAlignment="1">
      <alignment horizontal="center" vertical="center"/>
    </xf>
    <xf numFmtId="0" fontId="11" fillId="10" borderId="85" xfId="0" applyFont="1" applyFill="1" applyBorder="1" applyAlignment="1">
      <alignment horizontal="center" vertical="center" wrapText="1"/>
    </xf>
    <xf numFmtId="0" fontId="11" fillId="10" borderId="86" xfId="0" applyFont="1" applyFill="1" applyBorder="1" applyAlignment="1">
      <alignment horizontal="center" vertical="center" wrapText="1"/>
    </xf>
    <xf numFmtId="0" fontId="11" fillId="10" borderId="87" xfId="0" applyFont="1" applyFill="1" applyBorder="1" applyAlignment="1">
      <alignment horizontal="center" vertical="center" wrapText="1"/>
    </xf>
    <xf numFmtId="0" fontId="21" fillId="7" borderId="73"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45" xfId="0" applyFont="1" applyFill="1" applyBorder="1" applyAlignment="1">
      <alignment horizontal="center" vertical="center"/>
    </xf>
    <xf numFmtId="0" fontId="9" fillId="6" borderId="41" xfId="0" applyFont="1" applyFill="1" applyBorder="1" applyAlignment="1">
      <alignment horizontal="center" vertical="center"/>
    </xf>
    <xf numFmtId="0" fontId="9" fillId="6" borderId="43" xfId="0" applyFont="1" applyFill="1" applyBorder="1" applyAlignment="1">
      <alignment horizontal="center" vertical="center"/>
    </xf>
    <xf numFmtId="0" fontId="9" fillId="6" borderId="25" xfId="0" applyFont="1" applyFill="1" applyBorder="1" applyAlignment="1">
      <alignment horizontal="center" vertical="center"/>
    </xf>
    <xf numFmtId="180" fontId="11" fillId="0" borderId="19" xfId="0" applyNumberFormat="1" applyFont="1" applyBorder="1" applyAlignment="1">
      <alignment horizontal="left" vertical="center"/>
    </xf>
    <xf numFmtId="180" fontId="11" fillId="0" borderId="20" xfId="0" applyNumberFormat="1" applyFont="1" applyBorder="1" applyAlignment="1">
      <alignment horizontal="left" vertical="center"/>
    </xf>
    <xf numFmtId="0" fontId="11" fillId="0" borderId="97" xfId="0" applyFont="1" applyBorder="1" applyAlignment="1">
      <alignment horizontal="center" vertical="center"/>
    </xf>
    <xf numFmtId="0" fontId="11" fillId="0" borderId="23"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0" fontId="23" fillId="0" borderId="0" xfId="0" applyFont="1" applyAlignment="1">
      <alignment horizontal="center" vertical="center"/>
    </xf>
    <xf numFmtId="0" fontId="10" fillId="0" borderId="0" xfId="0" applyFont="1" applyAlignment="1">
      <alignment horizontal="center" vertical="center"/>
    </xf>
    <xf numFmtId="176" fontId="12" fillId="0" borderId="0" xfId="0" applyNumberFormat="1" applyFont="1" applyAlignment="1">
      <alignment horizontal="center" vertical="center"/>
    </xf>
    <xf numFmtId="0" fontId="11" fillId="12" borderId="65" xfId="0" applyFont="1" applyFill="1" applyBorder="1" applyAlignment="1">
      <alignment horizontal="left" vertical="center"/>
    </xf>
    <xf numFmtId="0" fontId="11" fillId="12" borderId="66" xfId="0" applyFont="1" applyFill="1" applyBorder="1" applyAlignment="1">
      <alignment horizontal="left" vertical="center"/>
    </xf>
    <xf numFmtId="0" fontId="11" fillId="12" borderId="67" xfId="0" applyFont="1" applyFill="1" applyBorder="1" applyAlignment="1">
      <alignment horizontal="left" vertical="center"/>
    </xf>
    <xf numFmtId="0" fontId="11" fillId="11" borderId="0" xfId="0" applyFont="1" applyFill="1" applyAlignment="1">
      <alignment horizontal="left" vertical="center" wrapText="1"/>
    </xf>
    <xf numFmtId="0" fontId="11" fillId="11" borderId="61" xfId="0" applyFont="1" applyFill="1" applyBorder="1" applyAlignment="1">
      <alignment horizontal="left" vertical="center" wrapText="1"/>
    </xf>
    <xf numFmtId="0" fontId="11" fillId="0" borderId="38" xfId="0" applyFont="1" applyBorder="1" applyAlignment="1">
      <alignment horizontal="center" vertical="center"/>
    </xf>
    <xf numFmtId="0" fontId="11" fillId="12" borderId="0" xfId="0" applyFont="1" applyFill="1" applyBorder="1" applyAlignment="1">
      <alignment horizontal="left" vertical="top"/>
    </xf>
    <xf numFmtId="0" fontId="11" fillId="12" borderId="0" xfId="0" applyFont="1" applyFill="1" applyBorder="1" applyAlignment="1">
      <alignment horizontal="center" vertical="top" wrapText="1"/>
    </xf>
    <xf numFmtId="0" fontId="9" fillId="12" borderId="68" xfId="0" applyFont="1" applyFill="1" applyBorder="1">
      <alignment vertical="center"/>
    </xf>
    <xf numFmtId="0" fontId="11" fillId="12" borderId="0"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AA00AA"/>
      <color rgb="FFFFDDFF"/>
      <color rgb="FFFFDFD9"/>
      <color rgb="FFFF2800"/>
      <color rgb="FFFFFFC9"/>
      <color rgb="FFF2E700"/>
      <color rgb="FFFFCC00"/>
      <color rgb="FFFF0000"/>
      <color rgb="FFFF99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142875</xdr:colOff>
      <xdr:row>36</xdr:row>
      <xdr:rowOff>66675</xdr:rowOff>
    </xdr:from>
    <xdr:to>
      <xdr:col>10</xdr:col>
      <xdr:colOff>619125</xdr:colOff>
      <xdr:row>41</xdr:row>
      <xdr:rowOff>47625</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8277225" y="4371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26</xdr:row>
      <xdr:rowOff>0</xdr:rowOff>
    </xdr:from>
    <xdr:to>
      <xdr:col>10</xdr:col>
      <xdr:colOff>619125</xdr:colOff>
      <xdr:row>30</xdr:row>
      <xdr:rowOff>28575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382000" y="5648325"/>
          <a:ext cx="476250" cy="6572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56</xdr:row>
      <xdr:rowOff>85725</xdr:rowOff>
    </xdr:from>
    <xdr:to>
      <xdr:col>10</xdr:col>
      <xdr:colOff>552450</xdr:colOff>
      <xdr:row>60</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315325" y="121253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17</xdr:row>
      <xdr:rowOff>104775</xdr:rowOff>
    </xdr:from>
    <xdr:to>
      <xdr:col>10</xdr:col>
      <xdr:colOff>619125</xdr:colOff>
      <xdr:row>21</xdr:row>
      <xdr:rowOff>142875</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163</xdr:row>
      <xdr:rowOff>76200</xdr:rowOff>
    </xdr:from>
    <xdr:to>
      <xdr:col>10</xdr:col>
      <xdr:colOff>571500</xdr:colOff>
      <xdr:row>167</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74</xdr:row>
      <xdr:rowOff>95250</xdr:rowOff>
    </xdr:from>
    <xdr:to>
      <xdr:col>10</xdr:col>
      <xdr:colOff>561975</xdr:colOff>
      <xdr:row>78</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64</xdr:row>
      <xdr:rowOff>209550</xdr:rowOff>
    </xdr:from>
    <xdr:to>
      <xdr:col>10</xdr:col>
      <xdr:colOff>542925</xdr:colOff>
      <xdr:row>69</xdr:row>
      <xdr:rowOff>57150</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305800" y="12039600"/>
          <a:ext cx="476250" cy="7048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328083</xdr:colOff>
      <xdr:row>133</xdr:row>
      <xdr:rowOff>0</xdr:rowOff>
    </xdr:from>
    <xdr:to>
      <xdr:col>12</xdr:col>
      <xdr:colOff>285750</xdr:colOff>
      <xdr:row>142</xdr:row>
      <xdr:rowOff>1058</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4286250" y="31587722"/>
          <a:ext cx="317500" cy="2526947"/>
        </a:xfrm>
        <a:prstGeom prst="roundRect">
          <a:avLst/>
        </a:prstGeom>
        <a:solidFill>
          <a:srgbClr val="F2E700"/>
        </a:solidFill>
        <a:ln w="19050">
          <a:solidFill>
            <a:srgbClr val="FF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b="1">
              <a:solidFill>
                <a:sysClr val="windowText" lastClr="000000"/>
              </a:solidFill>
              <a:latin typeface="UD デジタル 教科書体 N-R" panose="02020400000000000000" pitchFamily="17" charset="-128"/>
              <a:ea typeface="UD デジタル 教科書体 N-R" panose="02020400000000000000" pitchFamily="17" charset="-128"/>
            </a:rPr>
            <a:t>注意体制確立</a:t>
          </a:r>
        </a:p>
      </xdr:txBody>
    </xdr:sp>
    <xdr:clientData/>
  </xdr:twoCellAnchor>
  <xdr:twoCellAnchor>
    <xdr:from>
      <xdr:col>11</xdr:col>
      <xdr:colOff>9526</xdr:colOff>
      <xdr:row>136</xdr:row>
      <xdr:rowOff>1</xdr:rowOff>
    </xdr:from>
    <xdr:to>
      <xdr:col>11</xdr:col>
      <xdr:colOff>315384</xdr:colOff>
      <xdr:row>139</xdr:row>
      <xdr:rowOff>43392</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990976" y="32356426"/>
          <a:ext cx="305858" cy="843491"/>
        </a:xfrm>
        <a:prstGeom prst="rightArrow">
          <a:avLst/>
        </a:prstGeom>
        <a:solidFill>
          <a:srgbClr val="F2E700"/>
        </a:solidFill>
        <a:ln>
          <a:solidFill>
            <a:srgbClr val="FFCC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317498</xdr:colOff>
      <xdr:row>143</xdr:row>
      <xdr:rowOff>1</xdr:rowOff>
    </xdr:from>
    <xdr:to>
      <xdr:col>12</xdr:col>
      <xdr:colOff>285750</xdr:colOff>
      <xdr:row>154</xdr:row>
      <xdr:rowOff>1060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61969" y="34278795"/>
          <a:ext cx="326840" cy="2959412"/>
        </a:xfrm>
        <a:prstGeom prst="roundRect">
          <a:avLst/>
        </a:prstGeom>
        <a:solidFill>
          <a:srgbClr val="FF28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b="1">
              <a:solidFill>
                <a:schemeClr val="bg1"/>
              </a:solidFill>
              <a:latin typeface="UD デジタル 教科書体 N-R" panose="02020400000000000000" pitchFamily="17" charset="-128"/>
              <a:ea typeface="UD デジタル 教科書体 N-R" panose="02020400000000000000" pitchFamily="17" charset="-128"/>
            </a:rPr>
            <a:t>警戒体制確立</a:t>
          </a:r>
        </a:p>
      </xdr:txBody>
    </xdr:sp>
    <xdr:clientData/>
  </xdr:twoCellAnchor>
  <xdr:twoCellAnchor>
    <xdr:from>
      <xdr:col>11</xdr:col>
      <xdr:colOff>9525</xdr:colOff>
      <xdr:row>147</xdr:row>
      <xdr:rowOff>84669</xdr:rowOff>
    </xdr:from>
    <xdr:to>
      <xdr:col>11</xdr:col>
      <xdr:colOff>284692</xdr:colOff>
      <xdr:row>150</xdr:row>
      <xdr:rowOff>137585</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990975" y="35108094"/>
          <a:ext cx="275167" cy="853016"/>
        </a:xfrm>
        <a:prstGeom prst="rightArrow">
          <a:avLst/>
        </a:prstGeom>
        <a:solidFill>
          <a:srgbClr val="FF28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305856</xdr:colOff>
      <xdr:row>155</xdr:row>
      <xdr:rowOff>1</xdr:rowOff>
    </xdr:from>
    <xdr:to>
      <xdr:col>12</xdr:col>
      <xdr:colOff>295275</xdr:colOff>
      <xdr:row>165</xdr:row>
      <xdr:rowOff>1</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4250327" y="37506089"/>
          <a:ext cx="348007" cy="2689412"/>
        </a:xfrm>
        <a:prstGeom prst="roundRect">
          <a:avLst/>
        </a:prstGeom>
        <a:solidFill>
          <a:srgbClr val="AA00AA"/>
        </a:solidFill>
        <a:ln w="1905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b="1">
              <a:solidFill>
                <a:schemeClr val="bg1"/>
              </a:solidFill>
              <a:latin typeface="UD デジタル 教科書体 N-R" panose="02020400000000000000" pitchFamily="17" charset="-128"/>
              <a:ea typeface="UD デジタル 教科書体 N-R" panose="02020400000000000000" pitchFamily="17" charset="-128"/>
            </a:rPr>
            <a:t>非常体制確立</a:t>
          </a:r>
        </a:p>
      </xdr:txBody>
    </xdr:sp>
    <xdr:clientData/>
  </xdr:twoCellAnchor>
  <xdr:twoCellAnchor>
    <xdr:from>
      <xdr:col>11</xdr:col>
      <xdr:colOff>1</xdr:colOff>
      <xdr:row>158</xdr:row>
      <xdr:rowOff>139700</xdr:rowOff>
    </xdr:from>
    <xdr:to>
      <xdr:col>11</xdr:col>
      <xdr:colOff>273051</xdr:colOff>
      <xdr:row>161</xdr:row>
      <xdr:rowOff>192616</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981451" y="37830125"/>
          <a:ext cx="273050" cy="853016"/>
        </a:xfrm>
        <a:prstGeom prst="rightArrow">
          <a:avLst/>
        </a:prstGeom>
        <a:solidFill>
          <a:srgbClr val="AA00AA"/>
        </a:solidFill>
        <a:ln>
          <a:solidFill>
            <a:srgbClr val="7030A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356658</xdr:colOff>
      <xdr:row>154</xdr:row>
      <xdr:rowOff>30692</xdr:rowOff>
    </xdr:from>
    <xdr:to>
      <xdr:col>12</xdr:col>
      <xdr:colOff>246529</xdr:colOff>
      <xdr:row>155</xdr:row>
      <xdr:rowOff>22412</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4301129" y="37267839"/>
          <a:ext cx="248459" cy="260661"/>
        </a:xfrm>
        <a:prstGeom prst="downArrow">
          <a:avLst/>
        </a:prstGeom>
        <a:gradFill>
          <a:gsLst>
            <a:gs pos="100000">
              <a:srgbClr val="7030A0"/>
            </a:gs>
            <a:gs pos="0">
              <a:srgbClr val="FFABAB"/>
            </a:gs>
            <a:gs pos="0">
              <a:srgbClr val="FF6060"/>
            </a:gs>
            <a:gs pos="0">
              <a:srgbClr val="7030A0"/>
            </a:gs>
            <a:gs pos="0">
              <a:srgbClr val="FF8080"/>
            </a:gs>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2304</xdr:colOff>
      <xdr:row>142</xdr:row>
      <xdr:rowOff>11642</xdr:rowOff>
    </xdr:from>
    <xdr:to>
      <xdr:col>12</xdr:col>
      <xdr:colOff>235323</xdr:colOff>
      <xdr:row>142</xdr:row>
      <xdr:rowOff>246530</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4305363" y="34021495"/>
          <a:ext cx="233019" cy="234888"/>
        </a:xfrm>
        <a:prstGeom prst="downArrow">
          <a:avLst/>
        </a:prstGeom>
        <a:gradFill flip="none" rotWithShape="1">
          <a:gsLst>
            <a:gs pos="16525">
              <a:srgbClr val="FFD5D5"/>
            </a:gs>
            <a:gs pos="33050">
              <a:srgbClr val="FFABAB"/>
            </a:gs>
            <a:gs pos="62392">
              <a:srgbClr val="FF6060"/>
            </a:gs>
            <a:gs pos="80750">
              <a:srgbClr val="FF3131"/>
            </a:gs>
            <a:gs pos="50000">
              <a:srgbClr val="FF8080"/>
            </a:gs>
            <a:gs pos="0">
              <a:schemeClr val="bg1"/>
            </a:gs>
            <a:gs pos="100000">
              <a:srgbClr val="FF0000"/>
            </a:gs>
          </a:gsLst>
          <a:lin ang="54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74086</xdr:colOff>
      <xdr:row>297</xdr:row>
      <xdr:rowOff>148165</xdr:rowOff>
    </xdr:from>
    <xdr:to>
      <xdr:col>10</xdr:col>
      <xdr:colOff>316657</xdr:colOff>
      <xdr:row>301</xdr:row>
      <xdr:rowOff>125528</xdr:rowOff>
    </xdr:to>
    <xdr:pic>
      <xdr:nvPicPr>
        <xdr:cNvPr id="10" name="図 9">
          <a:extLst>
            <a:ext uri="{FF2B5EF4-FFF2-40B4-BE49-F238E27FC236}">
              <a16:creationId xmlns:a16="http://schemas.microsoft.com/office/drawing/2014/main" id="{3E7DA117-56E2-83EB-6944-3CEAA4207C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3" y="73448332"/>
          <a:ext cx="959062" cy="916105"/>
        </a:xfrm>
        <a:prstGeom prst="rect">
          <a:avLst/>
        </a:prstGeom>
      </xdr:spPr>
    </xdr:pic>
    <xdr:clientData/>
  </xdr:twoCellAnchor>
  <xdr:twoCellAnchor editAs="oneCell">
    <xdr:from>
      <xdr:col>14</xdr:col>
      <xdr:colOff>210995</xdr:colOff>
      <xdr:row>297</xdr:row>
      <xdr:rowOff>158750</xdr:rowOff>
    </xdr:from>
    <xdr:to>
      <xdr:col>17</xdr:col>
      <xdr:colOff>107314</xdr:colOff>
      <xdr:row>301</xdr:row>
      <xdr:rowOff>169333</xdr:rowOff>
    </xdr:to>
    <xdr:pic>
      <xdr:nvPicPr>
        <xdr:cNvPr id="11" name="図 10">
          <a:extLst>
            <a:ext uri="{FF2B5EF4-FFF2-40B4-BE49-F238E27FC236}">
              <a16:creationId xmlns:a16="http://schemas.microsoft.com/office/drawing/2014/main" id="{C870EA64-E2F4-5B45-5CA5-12ABCD3A9EC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48662" y="73458917"/>
          <a:ext cx="972644" cy="952500"/>
        </a:xfrm>
        <a:prstGeom prst="rect">
          <a:avLst/>
        </a:prstGeom>
      </xdr:spPr>
    </xdr:pic>
    <xdr:clientData/>
  </xdr:twoCellAnchor>
  <xdr:twoCellAnchor editAs="oneCell">
    <xdr:from>
      <xdr:col>9</xdr:col>
      <xdr:colOff>201083</xdr:colOff>
      <xdr:row>314</xdr:row>
      <xdr:rowOff>74085</xdr:rowOff>
    </xdr:from>
    <xdr:to>
      <xdr:col>12</xdr:col>
      <xdr:colOff>306916</xdr:colOff>
      <xdr:row>319</xdr:row>
      <xdr:rowOff>45509</xdr:rowOff>
    </xdr:to>
    <xdr:pic>
      <xdr:nvPicPr>
        <xdr:cNvPr id="14" name="図 13">
          <a:extLst>
            <a:ext uri="{FF2B5EF4-FFF2-40B4-BE49-F238E27FC236}">
              <a16:creationId xmlns:a16="http://schemas.microsoft.com/office/drawing/2014/main" id="{704F41EF-B7B1-1F87-45B8-025A6CA63A6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39583" y="78486002"/>
          <a:ext cx="1185333" cy="1185333"/>
        </a:xfrm>
        <a:prstGeom prst="rect">
          <a:avLst/>
        </a:prstGeom>
      </xdr:spPr>
    </xdr:pic>
    <xdr:clientData/>
  </xdr:twoCellAnchor>
  <xdr:twoCellAnchor editAs="oneCell">
    <xdr:from>
      <xdr:col>9</xdr:col>
      <xdr:colOff>222249</xdr:colOff>
      <xdr:row>322</xdr:row>
      <xdr:rowOff>105831</xdr:rowOff>
    </xdr:from>
    <xdr:to>
      <xdr:col>12</xdr:col>
      <xdr:colOff>264583</xdr:colOff>
      <xdr:row>327</xdr:row>
      <xdr:rowOff>7407</xdr:rowOff>
    </xdr:to>
    <xdr:pic>
      <xdr:nvPicPr>
        <xdr:cNvPr id="16" name="図 15">
          <a:extLst>
            <a:ext uri="{FF2B5EF4-FFF2-40B4-BE49-F238E27FC236}">
              <a16:creationId xmlns:a16="http://schemas.microsoft.com/office/drawing/2014/main" id="{027E2F40-6972-01D1-AA72-085E5F82CDE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60749" y="80771998"/>
          <a:ext cx="1121834" cy="1121834"/>
        </a:xfrm>
        <a:prstGeom prst="rect">
          <a:avLst/>
        </a:prstGeom>
      </xdr:spPr>
    </xdr:pic>
    <xdr:clientData/>
  </xdr:twoCellAnchor>
  <xdr:twoCellAnchor editAs="oneCell">
    <xdr:from>
      <xdr:col>9</xdr:col>
      <xdr:colOff>148167</xdr:colOff>
      <xdr:row>306</xdr:row>
      <xdr:rowOff>1</xdr:rowOff>
    </xdr:from>
    <xdr:to>
      <xdr:col>12</xdr:col>
      <xdr:colOff>285750</xdr:colOff>
      <xdr:row>311</xdr:row>
      <xdr:rowOff>1</xdr:rowOff>
    </xdr:to>
    <xdr:pic>
      <xdr:nvPicPr>
        <xdr:cNvPr id="18" name="図 17">
          <a:extLst>
            <a:ext uri="{FF2B5EF4-FFF2-40B4-BE49-F238E27FC236}">
              <a16:creationId xmlns:a16="http://schemas.microsoft.com/office/drawing/2014/main" id="{72CE2037-B7CB-E14F-EB3B-17AB42244B9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86667" y="75840168"/>
          <a:ext cx="1217083" cy="1217083"/>
        </a:xfrm>
        <a:prstGeom prst="rect">
          <a:avLst/>
        </a:prstGeom>
      </xdr:spPr>
    </xdr:pic>
    <xdr:clientData/>
  </xdr:twoCellAnchor>
  <xdr:twoCellAnchor editAs="oneCell">
    <xdr:from>
      <xdr:col>1</xdr:col>
      <xdr:colOff>232835</xdr:colOff>
      <xdr:row>297</xdr:row>
      <xdr:rowOff>74083</xdr:rowOff>
    </xdr:from>
    <xdr:to>
      <xdr:col>4</xdr:col>
      <xdr:colOff>278342</xdr:colOff>
      <xdr:row>302</xdr:row>
      <xdr:rowOff>7407</xdr:rowOff>
    </xdr:to>
    <xdr:pic>
      <xdr:nvPicPr>
        <xdr:cNvPr id="20" name="図 19">
          <a:extLst>
            <a:ext uri="{FF2B5EF4-FFF2-40B4-BE49-F238E27FC236}">
              <a16:creationId xmlns:a16="http://schemas.microsoft.com/office/drawing/2014/main" id="{C2ED0DC7-2FF2-EED9-A32C-41DE202F716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2668" y="73374250"/>
          <a:ext cx="1121832" cy="112183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2"/>
  <sheetViews>
    <sheetView view="pageBreakPreview" zoomScaleNormal="100" zoomScaleSheetLayoutView="100" workbookViewId="0">
      <selection activeCell="T59" sqref="T59"/>
    </sheetView>
  </sheetViews>
  <sheetFormatPr defaultColWidth="9" defaultRowHeight="14" x14ac:dyDescent="0.2"/>
  <cols>
    <col min="1" max="1" width="4.36328125" style="1" customWidth="1"/>
    <col min="2" max="2" width="40" style="1" customWidth="1"/>
    <col min="3" max="3" width="5.6328125" style="1" customWidth="1"/>
    <col min="4" max="4" width="3.36328125" style="1" bestFit="1" customWidth="1"/>
    <col min="5" max="6" width="4.6328125" style="1" customWidth="1"/>
    <col min="7" max="7" width="4.90625" style="1" customWidth="1"/>
    <col min="8" max="8" width="3.36328125" style="1" bestFit="1" customWidth="1"/>
    <col min="9" max="9" width="9.90625" style="1" customWidth="1"/>
    <col min="10" max="10" width="27.36328125" style="35" customWidth="1"/>
    <col min="11" max="16384" width="9" style="1"/>
  </cols>
  <sheetData>
    <row r="1" spans="1:10" ht="21" x14ac:dyDescent="0.2">
      <c r="A1" s="27" t="s">
        <v>19</v>
      </c>
    </row>
    <row r="2" spans="1:10" ht="17.25" customHeight="1" x14ac:dyDescent="0.2"/>
    <row r="3" spans="1:10" ht="24" thickBot="1" x14ac:dyDescent="0.25">
      <c r="A3" s="28" t="s">
        <v>80</v>
      </c>
    </row>
    <row r="4" spans="1:10" ht="114.75" customHeight="1" thickBot="1" x14ac:dyDescent="0.25">
      <c r="A4" s="158" t="s">
        <v>170</v>
      </c>
      <c r="B4" s="159"/>
      <c r="C4" s="159"/>
      <c r="D4" s="159"/>
      <c r="E4" s="159"/>
      <c r="F4" s="159"/>
      <c r="G4" s="159"/>
      <c r="H4" s="159"/>
      <c r="I4" s="159"/>
      <c r="J4" s="160"/>
    </row>
    <row r="5" spans="1:10" ht="17.25" customHeight="1" x14ac:dyDescent="0.2"/>
    <row r="6" spans="1:10" ht="17.25" customHeight="1" x14ac:dyDescent="0.2"/>
    <row r="7" spans="1:10" ht="17.25" customHeight="1" x14ac:dyDescent="0.2">
      <c r="A7" s="168" t="s">
        <v>0</v>
      </c>
      <c r="B7" s="167"/>
      <c r="C7" s="167" t="s">
        <v>1</v>
      </c>
      <c r="D7" s="167"/>
      <c r="E7" s="167"/>
      <c r="F7" s="167"/>
      <c r="G7" s="167"/>
      <c r="H7" s="167"/>
      <c r="I7" s="167"/>
      <c r="J7" s="36" t="s">
        <v>2</v>
      </c>
    </row>
    <row r="8" spans="1:10" ht="17.25" customHeight="1" x14ac:dyDescent="0.2">
      <c r="A8" s="125" t="s">
        <v>10</v>
      </c>
      <c r="B8" s="126"/>
      <c r="C8" s="5"/>
      <c r="D8" s="5"/>
      <c r="E8" s="5"/>
      <c r="F8" s="5"/>
      <c r="G8" s="5"/>
      <c r="H8" s="5"/>
      <c r="I8" s="5"/>
      <c r="J8" s="37"/>
    </row>
    <row r="9" spans="1:10" ht="7.5" customHeight="1" thickBot="1" x14ac:dyDescent="0.25">
      <c r="A9" s="10"/>
      <c r="B9" s="8"/>
      <c r="C9" s="8"/>
      <c r="D9" s="8"/>
      <c r="E9" s="8"/>
      <c r="F9" s="8"/>
      <c r="G9" s="8"/>
      <c r="H9" s="8"/>
      <c r="I9" s="8"/>
      <c r="J9" s="38"/>
    </row>
    <row r="10" spans="1:10" s="3" customFormat="1" ht="17.25" customHeight="1" thickBot="1" x14ac:dyDescent="0.25">
      <c r="A10" s="25" t="s">
        <v>140</v>
      </c>
      <c r="B10" s="26" t="s">
        <v>153</v>
      </c>
      <c r="C10" s="54">
        <f ca="1">YEAR(TODAY())</f>
        <v>2026</v>
      </c>
      <c r="D10" s="12" t="s">
        <v>21</v>
      </c>
      <c r="E10" s="54">
        <v>10</v>
      </c>
      <c r="F10" s="12" t="s">
        <v>22</v>
      </c>
      <c r="G10" s="54">
        <v>1</v>
      </c>
      <c r="H10" s="12" t="s">
        <v>23</v>
      </c>
      <c r="I10" s="12"/>
      <c r="J10" s="39">
        <v>45931</v>
      </c>
    </row>
    <row r="11" spans="1:10" s="3" customFormat="1" ht="7.5" customHeight="1" thickBot="1" x14ac:dyDescent="0.25">
      <c r="A11" s="11"/>
      <c r="B11" s="9"/>
      <c r="C11" s="9"/>
      <c r="D11" s="12"/>
      <c r="E11" s="9"/>
      <c r="F11" s="12"/>
      <c r="G11" s="9"/>
      <c r="H11" s="12"/>
      <c r="I11" s="12"/>
      <c r="J11" s="39"/>
    </row>
    <row r="12" spans="1:10" ht="17.25" customHeight="1" thickBot="1" x14ac:dyDescent="0.25">
      <c r="A12" s="19" t="s">
        <v>140</v>
      </c>
      <c r="B12" s="24" t="s">
        <v>154</v>
      </c>
      <c r="C12" s="143"/>
      <c r="D12" s="144"/>
      <c r="E12" s="144"/>
      <c r="F12" s="144"/>
      <c r="G12" s="144"/>
      <c r="H12" s="144"/>
      <c r="I12" s="145"/>
      <c r="J12" s="40" t="s">
        <v>257</v>
      </c>
    </row>
    <row r="13" spans="1:10" ht="7.5" customHeight="1" thickBot="1" x14ac:dyDescent="0.25">
      <c r="A13" s="19"/>
      <c r="B13" s="2"/>
      <c r="C13" s="104"/>
      <c r="D13" s="104"/>
      <c r="E13" s="104"/>
      <c r="F13" s="104"/>
      <c r="G13" s="104"/>
      <c r="H13" s="104"/>
      <c r="I13" s="104"/>
      <c r="J13" s="40"/>
    </row>
    <row r="14" spans="1:10" ht="17.25" customHeight="1" thickBot="1" x14ac:dyDescent="0.25">
      <c r="A14" s="19"/>
      <c r="B14" s="2" t="s">
        <v>236</v>
      </c>
      <c r="C14" s="143"/>
      <c r="D14" s="144"/>
      <c r="E14" s="144"/>
      <c r="F14" s="144"/>
      <c r="G14" s="144"/>
      <c r="H14" s="144"/>
      <c r="I14" s="145"/>
      <c r="J14" s="40" t="s">
        <v>177</v>
      </c>
    </row>
    <row r="15" spans="1:10" ht="7.5" customHeight="1" thickBot="1" x14ac:dyDescent="0.25">
      <c r="A15" s="14"/>
      <c r="B15" s="18"/>
      <c r="C15" s="16"/>
      <c r="D15" s="16"/>
      <c r="E15" s="16"/>
      <c r="F15" s="16"/>
      <c r="G15" s="16"/>
      <c r="H15" s="16"/>
      <c r="I15" s="16"/>
      <c r="J15" s="40"/>
    </row>
    <row r="16" spans="1:10" ht="17.25" customHeight="1" thickBot="1" x14ac:dyDescent="0.25">
      <c r="A16" s="19" t="s">
        <v>140</v>
      </c>
      <c r="B16" s="24" t="s">
        <v>155</v>
      </c>
      <c r="C16" s="143"/>
      <c r="D16" s="144"/>
      <c r="E16" s="144"/>
      <c r="F16" s="144"/>
      <c r="G16" s="144"/>
      <c r="H16" s="144"/>
      <c r="I16" s="145"/>
      <c r="J16" s="40" t="s">
        <v>258</v>
      </c>
    </row>
    <row r="17" spans="1:16" ht="7.5" customHeight="1" thickBot="1" x14ac:dyDescent="0.25">
      <c r="A17" s="14"/>
      <c r="B17" s="18"/>
      <c r="C17" s="15"/>
      <c r="D17" s="15"/>
      <c r="E17" s="15"/>
      <c r="F17" s="15"/>
      <c r="G17" s="15"/>
      <c r="H17" s="15"/>
      <c r="I17" s="15"/>
      <c r="J17" s="40"/>
    </row>
    <row r="18" spans="1:16" ht="17.25" customHeight="1" thickBot="1" x14ac:dyDescent="0.25">
      <c r="A18" s="19" t="s">
        <v>140</v>
      </c>
      <c r="B18" s="24" t="s">
        <v>156</v>
      </c>
      <c r="C18" s="143" t="s">
        <v>176</v>
      </c>
      <c r="D18" s="144"/>
      <c r="E18" s="144"/>
      <c r="F18" s="144"/>
      <c r="G18" s="144"/>
      <c r="H18" s="144"/>
      <c r="I18" s="145"/>
      <c r="J18" s="40" t="s">
        <v>256</v>
      </c>
      <c r="L18" s="124" t="s">
        <v>194</v>
      </c>
      <c r="M18" s="124"/>
      <c r="N18" s="124"/>
      <c r="O18" s="124"/>
      <c r="P18" s="124"/>
    </row>
    <row r="19" spans="1:16" ht="7.5" customHeight="1" thickBot="1" x14ac:dyDescent="0.25">
      <c r="A19" s="14"/>
      <c r="B19" s="18"/>
      <c r="C19" s="15"/>
      <c r="D19" s="15"/>
      <c r="E19" s="15"/>
      <c r="F19" s="15"/>
      <c r="G19" s="15"/>
      <c r="H19" s="15"/>
      <c r="I19" s="15"/>
      <c r="J19" s="40"/>
      <c r="L19" s="124"/>
      <c r="M19" s="124"/>
      <c r="N19" s="124"/>
      <c r="O19" s="124"/>
      <c r="P19" s="124"/>
    </row>
    <row r="20" spans="1:16" ht="17.25" customHeight="1" thickBot="1" x14ac:dyDescent="0.25">
      <c r="A20" s="19" t="s">
        <v>140</v>
      </c>
      <c r="B20" s="24" t="s">
        <v>193</v>
      </c>
      <c r="C20" s="143"/>
      <c r="D20" s="144"/>
      <c r="E20" s="144"/>
      <c r="F20" s="144"/>
      <c r="G20" s="144"/>
      <c r="H20" s="144"/>
      <c r="I20" s="145"/>
      <c r="J20" s="40" t="s">
        <v>259</v>
      </c>
      <c r="L20" s="124"/>
      <c r="M20" s="124"/>
      <c r="N20" s="124"/>
      <c r="O20" s="124"/>
      <c r="P20" s="124"/>
    </row>
    <row r="21" spans="1:16" ht="7.5" customHeight="1" x14ac:dyDescent="0.2">
      <c r="A21" s="19"/>
      <c r="B21" s="2"/>
      <c r="C21" s="16"/>
      <c r="D21" s="16"/>
      <c r="E21" s="16"/>
      <c r="F21" s="16"/>
      <c r="G21" s="16"/>
      <c r="H21" s="16"/>
      <c r="I21" s="16"/>
      <c r="J21" s="40"/>
      <c r="L21" s="124"/>
      <c r="M21" s="124"/>
      <c r="N21" s="124"/>
      <c r="O21" s="124"/>
      <c r="P21" s="124"/>
    </row>
    <row r="22" spans="1:16" ht="17.25" customHeight="1" x14ac:dyDescent="0.2">
      <c r="A22" s="134" t="s">
        <v>152</v>
      </c>
      <c r="B22" s="135"/>
      <c r="C22" s="48"/>
      <c r="D22" s="48"/>
      <c r="E22" s="48"/>
      <c r="F22" s="48"/>
      <c r="G22" s="48"/>
      <c r="H22" s="48"/>
      <c r="I22" s="48"/>
      <c r="J22" s="49"/>
      <c r="L22" s="124"/>
      <c r="M22" s="124"/>
      <c r="N22" s="124"/>
      <c r="O22" s="124"/>
      <c r="P22" s="124"/>
    </row>
    <row r="23" spans="1:16" ht="7.5" customHeight="1" thickBot="1" x14ac:dyDescent="0.25">
      <c r="A23" s="19"/>
      <c r="B23" s="2"/>
      <c r="C23" s="16"/>
      <c r="D23" s="16"/>
      <c r="E23" s="16"/>
      <c r="F23" s="16"/>
      <c r="G23" s="16"/>
      <c r="H23" s="16"/>
      <c r="I23" s="16"/>
      <c r="J23" s="40"/>
    </row>
    <row r="24" spans="1:16" ht="17.25" customHeight="1" thickBot="1" x14ac:dyDescent="0.25">
      <c r="A24" s="19"/>
      <c r="B24" s="2" t="s">
        <v>179</v>
      </c>
      <c r="C24" s="163"/>
      <c r="D24" s="164"/>
      <c r="E24" s="165"/>
      <c r="F24" s="166"/>
      <c r="G24" s="161" t="s">
        <v>183</v>
      </c>
      <c r="H24" s="162"/>
      <c r="I24" s="59"/>
      <c r="J24" s="106" t="s">
        <v>260</v>
      </c>
      <c r="L24" s="124" t="s">
        <v>79</v>
      </c>
      <c r="M24" s="139"/>
      <c r="N24" s="139"/>
      <c r="O24" s="139"/>
      <c r="P24" s="139"/>
    </row>
    <row r="25" spans="1:16" ht="7.5" customHeight="1" thickBot="1" x14ac:dyDescent="0.25">
      <c r="A25" s="19"/>
      <c r="B25" s="2"/>
      <c r="C25" s="16"/>
      <c r="D25" s="16"/>
      <c r="E25" s="16"/>
      <c r="F25" s="16"/>
      <c r="G25" s="16"/>
      <c r="H25" s="16"/>
      <c r="I25" s="16"/>
      <c r="J25" s="40"/>
      <c r="L25" s="139"/>
      <c r="M25" s="139"/>
      <c r="N25" s="139"/>
      <c r="O25" s="139"/>
      <c r="P25" s="139"/>
    </row>
    <row r="26" spans="1:16" ht="17.25" customHeight="1" thickBot="1" x14ac:dyDescent="0.25">
      <c r="A26" s="19"/>
      <c r="B26" s="2" t="s">
        <v>182</v>
      </c>
      <c r="C26" s="163" t="s">
        <v>36</v>
      </c>
      <c r="D26" s="163"/>
      <c r="E26" s="169"/>
      <c r="F26" s="170"/>
      <c r="G26" s="163" t="s">
        <v>35</v>
      </c>
      <c r="H26" s="163"/>
      <c r="I26" s="55"/>
      <c r="J26" s="40" t="s">
        <v>75</v>
      </c>
      <c r="L26" s="139"/>
      <c r="M26" s="139"/>
      <c r="N26" s="139"/>
      <c r="O26" s="139"/>
      <c r="P26" s="139"/>
    </row>
    <row r="27" spans="1:16" ht="7.5" customHeight="1" thickBot="1" x14ac:dyDescent="0.25">
      <c r="A27" s="19"/>
      <c r="B27" s="2"/>
      <c r="C27" s="16"/>
      <c r="D27" s="16"/>
      <c r="E27" s="16"/>
      <c r="F27" s="16"/>
      <c r="G27" s="16"/>
      <c r="H27" s="16"/>
      <c r="I27" s="16"/>
      <c r="J27" s="40"/>
      <c r="L27" s="139"/>
      <c r="M27" s="139"/>
      <c r="N27" s="139"/>
      <c r="O27" s="139"/>
      <c r="P27" s="139"/>
    </row>
    <row r="28" spans="1:16" ht="17.25" customHeight="1" thickBot="1" x14ac:dyDescent="0.25">
      <c r="A28" s="19"/>
      <c r="B28" s="2" t="s">
        <v>180</v>
      </c>
      <c r="C28" s="163"/>
      <c r="D28" s="163"/>
      <c r="E28" s="165"/>
      <c r="F28" s="166"/>
      <c r="G28" s="161" t="s">
        <v>183</v>
      </c>
      <c r="H28" s="162"/>
      <c r="I28" s="59"/>
      <c r="J28" s="40" t="s">
        <v>261</v>
      </c>
      <c r="L28" s="139"/>
      <c r="M28" s="139"/>
      <c r="N28" s="139"/>
      <c r="O28" s="139"/>
      <c r="P28" s="139"/>
    </row>
    <row r="29" spans="1:16" ht="7.5" customHeight="1" thickBot="1" x14ac:dyDescent="0.25">
      <c r="A29" s="19"/>
      <c r="B29" s="2"/>
      <c r="C29" s="16"/>
      <c r="D29" s="16"/>
      <c r="E29" s="16"/>
      <c r="F29" s="16"/>
      <c r="G29" s="16"/>
      <c r="H29" s="16"/>
      <c r="I29" s="16"/>
      <c r="J29" s="40"/>
      <c r="L29" s="139"/>
      <c r="M29" s="139"/>
      <c r="N29" s="139"/>
      <c r="O29" s="139"/>
      <c r="P29" s="139"/>
    </row>
    <row r="30" spans="1:16" ht="17.25" customHeight="1" thickBot="1" x14ac:dyDescent="0.25">
      <c r="A30" s="19"/>
      <c r="B30" s="2" t="s">
        <v>181</v>
      </c>
      <c r="C30" s="163" t="s">
        <v>36</v>
      </c>
      <c r="D30" s="163"/>
      <c r="E30" s="169"/>
      <c r="F30" s="170"/>
      <c r="G30" s="163" t="s">
        <v>35</v>
      </c>
      <c r="H30" s="163"/>
      <c r="I30" s="55"/>
      <c r="J30" s="40" t="s">
        <v>76</v>
      </c>
      <c r="L30" s="139"/>
      <c r="M30" s="139"/>
      <c r="N30" s="139"/>
      <c r="O30" s="139"/>
      <c r="P30" s="139"/>
    </row>
    <row r="31" spans="1:16" ht="7.5" customHeight="1" thickBot="1" x14ac:dyDescent="0.25">
      <c r="A31" s="19"/>
      <c r="B31" s="2"/>
      <c r="C31" s="16"/>
      <c r="D31" s="16"/>
      <c r="E31" s="16"/>
      <c r="F31" s="16"/>
      <c r="G31" s="16"/>
      <c r="H31" s="16"/>
      <c r="I31" s="16"/>
      <c r="J31" s="40"/>
      <c r="L31" s="139"/>
      <c r="M31" s="139"/>
      <c r="N31" s="139"/>
      <c r="O31" s="139"/>
      <c r="P31" s="139"/>
    </row>
    <row r="32" spans="1:16" ht="17.25" customHeight="1" thickBot="1" x14ac:dyDescent="0.25">
      <c r="A32" s="19"/>
      <c r="B32" s="2" t="s">
        <v>34</v>
      </c>
      <c r="C32" s="3" t="s">
        <v>77</v>
      </c>
      <c r="D32" s="22"/>
      <c r="E32" s="20"/>
      <c r="F32" s="20"/>
      <c r="G32" s="140"/>
      <c r="H32" s="141"/>
      <c r="I32" s="142"/>
      <c r="J32" s="40" t="s">
        <v>119</v>
      </c>
      <c r="L32" s="139"/>
      <c r="M32" s="139"/>
      <c r="N32" s="139"/>
      <c r="O32" s="139"/>
      <c r="P32" s="139"/>
    </row>
    <row r="33" spans="1:16" ht="7.5" customHeight="1" thickBot="1" x14ac:dyDescent="0.25">
      <c r="A33" s="19"/>
      <c r="B33" s="2"/>
      <c r="C33" s="22"/>
      <c r="D33" s="22"/>
      <c r="E33" s="20"/>
      <c r="F33" s="20"/>
      <c r="G33" s="22"/>
      <c r="H33" s="22"/>
      <c r="I33" s="21"/>
      <c r="J33" s="40"/>
      <c r="L33" s="139"/>
      <c r="M33" s="139"/>
      <c r="N33" s="139"/>
      <c r="O33" s="139"/>
      <c r="P33" s="139"/>
    </row>
    <row r="34" spans="1:16" ht="17.25" customHeight="1" thickBot="1" x14ac:dyDescent="0.25">
      <c r="A34" s="19"/>
      <c r="B34" s="2"/>
      <c r="C34" s="163" t="s">
        <v>36</v>
      </c>
      <c r="D34" s="163"/>
      <c r="E34" s="169">
        <f>IF(G32="平日と同じ","-",0)</f>
        <v>0</v>
      </c>
      <c r="F34" s="170"/>
      <c r="G34" s="163" t="s">
        <v>35</v>
      </c>
      <c r="H34" s="163"/>
      <c r="I34" s="58">
        <f>IF(G32="平日と同じ","-",0)</f>
        <v>0</v>
      </c>
      <c r="J34" s="40" t="s">
        <v>75</v>
      </c>
      <c r="L34" s="139"/>
      <c r="M34" s="139"/>
      <c r="N34" s="139"/>
      <c r="O34" s="139"/>
      <c r="P34" s="139"/>
    </row>
    <row r="35" spans="1:16" ht="7.5" customHeight="1" x14ac:dyDescent="0.2">
      <c r="A35" s="13"/>
      <c r="B35" s="4"/>
      <c r="C35" s="6"/>
      <c r="D35" s="6"/>
      <c r="E35" s="6"/>
      <c r="F35" s="6"/>
      <c r="G35" s="6"/>
      <c r="H35" s="6"/>
      <c r="I35" s="6"/>
      <c r="J35" s="41"/>
    </row>
    <row r="36" spans="1:16" ht="17.25" customHeight="1" x14ac:dyDescent="0.2">
      <c r="A36" s="125" t="s">
        <v>20</v>
      </c>
      <c r="B36" s="126"/>
      <c r="C36" s="23"/>
      <c r="D36" s="23"/>
      <c r="E36" s="23"/>
      <c r="F36" s="23"/>
      <c r="G36" s="23"/>
      <c r="H36" s="23"/>
      <c r="I36" s="23"/>
      <c r="J36" s="42"/>
      <c r="L36" s="124" t="s">
        <v>195</v>
      </c>
      <c r="M36" s="124"/>
      <c r="N36" s="124"/>
      <c r="O36" s="124"/>
      <c r="P36" s="124"/>
    </row>
    <row r="37" spans="1:16" ht="7.5" customHeight="1" x14ac:dyDescent="0.2">
      <c r="A37" s="14"/>
      <c r="B37" s="8"/>
      <c r="C37" s="8"/>
      <c r="D37" s="8"/>
      <c r="E37" s="8"/>
      <c r="F37" s="8"/>
      <c r="G37" s="8"/>
      <c r="H37" s="8"/>
      <c r="I37" s="8"/>
      <c r="J37" s="38"/>
      <c r="L37" s="124"/>
      <c r="M37" s="124"/>
      <c r="N37" s="124"/>
      <c r="O37" s="124"/>
      <c r="P37" s="124"/>
    </row>
    <row r="38" spans="1:16" ht="17.25" customHeight="1" x14ac:dyDescent="0.2">
      <c r="A38" s="171" t="s">
        <v>151</v>
      </c>
      <c r="B38" s="172"/>
      <c r="C38" s="17"/>
      <c r="D38" s="17"/>
      <c r="E38" s="17"/>
      <c r="F38" s="17"/>
      <c r="G38" s="17"/>
      <c r="H38" s="17"/>
      <c r="I38" s="17"/>
      <c r="J38" s="43"/>
      <c r="L38" s="124"/>
      <c r="M38" s="124"/>
      <c r="N38" s="124"/>
      <c r="O38" s="124"/>
      <c r="P38" s="124"/>
    </row>
    <row r="39" spans="1:16" ht="7.5" customHeight="1" thickBot="1" x14ac:dyDescent="0.25">
      <c r="A39" s="14"/>
      <c r="B39" s="7"/>
      <c r="C39" s="7"/>
      <c r="D39" s="7"/>
      <c r="E39" s="7"/>
      <c r="F39" s="7"/>
      <c r="G39" s="7"/>
      <c r="H39" s="7"/>
      <c r="I39" s="7"/>
      <c r="J39" s="44"/>
      <c r="L39" s="124"/>
      <c r="M39" s="124"/>
      <c r="N39" s="124"/>
      <c r="O39" s="124"/>
      <c r="P39" s="124"/>
    </row>
    <row r="40" spans="1:16" ht="17.25" customHeight="1" thickBot="1" x14ac:dyDescent="0.25">
      <c r="A40" s="14"/>
      <c r="B40" s="18" t="s">
        <v>24</v>
      </c>
      <c r="C40" s="143"/>
      <c r="D40" s="144"/>
      <c r="E40" s="144"/>
      <c r="F40" s="144"/>
      <c r="G40" s="144"/>
      <c r="H40" s="144"/>
      <c r="I40" s="145"/>
      <c r="J40" s="40" t="s">
        <v>177</v>
      </c>
      <c r="L40" s="124"/>
      <c r="M40" s="124"/>
      <c r="N40" s="124"/>
      <c r="O40" s="124"/>
      <c r="P40" s="124"/>
    </row>
    <row r="41" spans="1:16" ht="7.5" customHeight="1" thickBot="1" x14ac:dyDescent="0.25">
      <c r="A41" s="14"/>
      <c r="B41" s="18"/>
      <c r="C41" s="15"/>
      <c r="D41" s="15"/>
      <c r="E41" s="15"/>
      <c r="F41" s="15"/>
      <c r="G41" s="15"/>
      <c r="H41" s="15"/>
      <c r="I41" s="15"/>
      <c r="J41" s="40"/>
      <c r="L41" s="124"/>
      <c r="M41" s="124"/>
      <c r="N41" s="124"/>
      <c r="O41" s="124"/>
      <c r="P41" s="124"/>
    </row>
    <row r="42" spans="1:16" ht="17.25" customHeight="1" thickBot="1" x14ac:dyDescent="0.25">
      <c r="A42" s="14"/>
      <c r="B42" s="18" t="s">
        <v>25</v>
      </c>
      <c r="C42" s="143"/>
      <c r="D42" s="144"/>
      <c r="E42" s="144"/>
      <c r="F42" s="144"/>
      <c r="G42" s="144"/>
      <c r="H42" s="144"/>
      <c r="I42" s="145"/>
      <c r="J42" s="40" t="s">
        <v>177</v>
      </c>
      <c r="L42" s="124"/>
      <c r="M42" s="124"/>
      <c r="N42" s="124"/>
      <c r="O42" s="124"/>
      <c r="P42" s="124"/>
    </row>
    <row r="43" spans="1:16" ht="7.5" customHeight="1" x14ac:dyDescent="0.2">
      <c r="A43" s="14"/>
      <c r="B43" s="18"/>
      <c r="C43" s="15"/>
      <c r="D43" s="15"/>
      <c r="E43" s="15"/>
      <c r="F43" s="15"/>
      <c r="G43" s="15"/>
      <c r="H43" s="15"/>
      <c r="I43" s="15"/>
      <c r="J43" s="40"/>
      <c r="L43" s="124"/>
      <c r="M43" s="124"/>
      <c r="N43" s="124"/>
      <c r="O43" s="124"/>
      <c r="P43" s="124"/>
    </row>
    <row r="44" spans="1:16" ht="17.25" customHeight="1" x14ac:dyDescent="0.2">
      <c r="A44" s="171" t="s">
        <v>150</v>
      </c>
      <c r="B44" s="172"/>
      <c r="C44" s="17"/>
      <c r="D44" s="17"/>
      <c r="E44" s="17"/>
      <c r="F44" s="17"/>
      <c r="G44" s="17"/>
      <c r="H44" s="17"/>
      <c r="I44" s="17"/>
      <c r="J44" s="43"/>
      <c r="L44" s="124"/>
      <c r="M44" s="124"/>
      <c r="N44" s="124"/>
      <c r="O44" s="124"/>
      <c r="P44" s="124"/>
    </row>
    <row r="45" spans="1:16" ht="7.5" customHeight="1" thickBot="1" x14ac:dyDescent="0.25">
      <c r="A45" s="14"/>
      <c r="B45" s="18"/>
      <c r="C45" s="15"/>
      <c r="D45" s="15"/>
      <c r="E45" s="15"/>
      <c r="F45" s="15"/>
      <c r="G45" s="15"/>
      <c r="H45" s="15"/>
      <c r="I45" s="15"/>
      <c r="J45" s="40"/>
    </row>
    <row r="46" spans="1:16" ht="17.25" customHeight="1" thickBot="1" x14ac:dyDescent="0.25">
      <c r="A46" s="14"/>
      <c r="B46" s="18" t="s">
        <v>24</v>
      </c>
      <c r="C46" s="143"/>
      <c r="D46" s="144"/>
      <c r="E46" s="144"/>
      <c r="F46" s="144"/>
      <c r="G46" s="144"/>
      <c r="H46" s="144"/>
      <c r="I46" s="145"/>
      <c r="J46" s="40" t="s">
        <v>177</v>
      </c>
    </row>
    <row r="47" spans="1:16" ht="7.5" customHeight="1" thickBot="1" x14ac:dyDescent="0.25">
      <c r="A47" s="14"/>
      <c r="B47" s="18"/>
      <c r="C47" s="15"/>
      <c r="D47" s="15"/>
      <c r="E47" s="15"/>
      <c r="F47" s="15"/>
      <c r="G47" s="15"/>
      <c r="H47" s="15"/>
      <c r="I47" s="15"/>
      <c r="J47" s="40"/>
    </row>
    <row r="48" spans="1:16" ht="17.25" customHeight="1" thickBot="1" x14ac:dyDescent="0.25">
      <c r="A48" s="14"/>
      <c r="B48" s="18" t="s">
        <v>25</v>
      </c>
      <c r="C48" s="143"/>
      <c r="D48" s="144"/>
      <c r="E48" s="144"/>
      <c r="F48" s="144"/>
      <c r="G48" s="144"/>
      <c r="H48" s="144"/>
      <c r="I48" s="145"/>
      <c r="J48" s="40" t="s">
        <v>177</v>
      </c>
      <c r="O48" s="124"/>
      <c r="P48" s="124"/>
    </row>
    <row r="49" spans="1:16" ht="7.5" customHeight="1" x14ac:dyDescent="0.2">
      <c r="A49" s="14"/>
      <c r="B49" s="18"/>
      <c r="C49" s="15"/>
      <c r="D49" s="15"/>
      <c r="E49" s="15"/>
      <c r="F49" s="15"/>
      <c r="G49" s="15"/>
      <c r="H49" s="15"/>
      <c r="I49" s="15"/>
      <c r="J49" s="40"/>
      <c r="O49" s="124"/>
      <c r="P49" s="124"/>
    </row>
    <row r="50" spans="1:16" ht="7.5" customHeight="1" x14ac:dyDescent="0.2">
      <c r="A50" s="14"/>
      <c r="B50" s="4"/>
      <c r="C50" s="15"/>
      <c r="D50" s="15"/>
      <c r="E50" s="15"/>
      <c r="F50" s="15"/>
      <c r="G50" s="15"/>
      <c r="H50" s="15"/>
      <c r="I50" s="15"/>
      <c r="J50" s="40"/>
    </row>
    <row r="51" spans="1:16" ht="17.25" customHeight="1" x14ac:dyDescent="0.2">
      <c r="A51" s="125" t="s">
        <v>17</v>
      </c>
      <c r="B51" s="126"/>
      <c r="C51" s="23"/>
      <c r="D51" s="23"/>
      <c r="E51" s="23"/>
      <c r="F51" s="23"/>
      <c r="G51" s="23"/>
      <c r="H51" s="23"/>
      <c r="I51" s="23"/>
      <c r="J51" s="42"/>
    </row>
    <row r="52" spans="1:16" ht="7.5" customHeight="1" x14ac:dyDescent="0.2">
      <c r="A52" s="10"/>
      <c r="B52" s="8"/>
      <c r="C52" s="8"/>
      <c r="D52" s="8"/>
      <c r="E52" s="8"/>
      <c r="F52" s="8"/>
      <c r="G52" s="8"/>
      <c r="H52" s="8"/>
      <c r="I52" s="8"/>
      <c r="J52" s="38"/>
    </row>
    <row r="53" spans="1:16" ht="17.25" customHeight="1" x14ac:dyDescent="0.2">
      <c r="A53" s="134" t="s">
        <v>139</v>
      </c>
      <c r="B53" s="135"/>
      <c r="C53" s="50"/>
      <c r="D53" s="50"/>
      <c r="E53" s="50"/>
      <c r="F53" s="50"/>
      <c r="G53" s="50"/>
      <c r="H53" s="50"/>
      <c r="I53" s="50"/>
      <c r="J53" s="51"/>
    </row>
    <row r="54" spans="1:16" ht="7.5" customHeight="1" thickBot="1" x14ac:dyDescent="0.25">
      <c r="A54" s="19"/>
      <c r="B54" s="2"/>
      <c r="C54" s="16"/>
      <c r="D54" s="16"/>
      <c r="E54" s="16"/>
      <c r="F54" s="16"/>
      <c r="G54" s="16"/>
      <c r="H54" s="16"/>
      <c r="I54" s="16"/>
      <c r="J54" s="40"/>
    </row>
    <row r="55" spans="1:16" ht="17.25" customHeight="1" thickBot="1" x14ac:dyDescent="0.25">
      <c r="A55" s="19"/>
      <c r="B55" s="2" t="s">
        <v>54</v>
      </c>
      <c r="C55" s="143"/>
      <c r="D55" s="144"/>
      <c r="E55" s="144"/>
      <c r="F55" s="144"/>
      <c r="G55" s="144"/>
      <c r="H55" s="144"/>
      <c r="I55" s="145"/>
      <c r="J55" s="45" t="s">
        <v>262</v>
      </c>
      <c r="M55" s="2"/>
      <c r="N55" s="2"/>
      <c r="O55" s="2"/>
      <c r="P55" s="2"/>
    </row>
    <row r="56" spans="1:16" ht="7.5" customHeight="1" thickBot="1" x14ac:dyDescent="0.25">
      <c r="A56" s="19"/>
      <c r="B56" s="2"/>
      <c r="C56" s="16"/>
      <c r="D56" s="16"/>
      <c r="E56" s="16"/>
      <c r="F56" s="16"/>
      <c r="G56" s="16"/>
      <c r="H56" s="16"/>
      <c r="I56" s="16"/>
      <c r="J56" s="44"/>
      <c r="L56" s="2"/>
      <c r="M56" s="2"/>
      <c r="N56" s="2"/>
      <c r="O56" s="2"/>
      <c r="P56" s="2"/>
    </row>
    <row r="57" spans="1:16" ht="17.25" customHeight="1" thickBot="1" x14ac:dyDescent="0.25">
      <c r="A57" s="19"/>
      <c r="B57" s="2" t="s">
        <v>53</v>
      </c>
      <c r="C57" s="143"/>
      <c r="D57" s="144"/>
      <c r="E57" s="144"/>
      <c r="F57" s="144"/>
      <c r="G57" s="144"/>
      <c r="H57" s="144"/>
      <c r="I57" s="145"/>
      <c r="J57" s="45" t="s">
        <v>263</v>
      </c>
      <c r="L57" s="124" t="s">
        <v>171</v>
      </c>
      <c r="M57" s="124"/>
      <c r="N57" s="124"/>
      <c r="O57" s="124"/>
      <c r="P57" s="124"/>
    </row>
    <row r="58" spans="1:16" ht="7.5" customHeight="1" thickBot="1" x14ac:dyDescent="0.25">
      <c r="A58" s="19"/>
      <c r="B58" s="2"/>
      <c r="C58" s="16"/>
      <c r="D58" s="16"/>
      <c r="E58" s="16"/>
      <c r="F58" s="16"/>
      <c r="G58" s="16"/>
      <c r="H58" s="16"/>
      <c r="I58" s="16"/>
      <c r="J58" s="40"/>
      <c r="L58" s="124"/>
      <c r="M58" s="124"/>
      <c r="N58" s="124"/>
      <c r="O58" s="124"/>
      <c r="P58" s="124"/>
    </row>
    <row r="59" spans="1:16" ht="17.25" customHeight="1" thickBot="1" x14ac:dyDescent="0.25">
      <c r="A59" s="19"/>
      <c r="B59" s="16" t="s">
        <v>55</v>
      </c>
      <c r="C59" s="146"/>
      <c r="D59" s="147"/>
      <c r="E59" s="16" t="s">
        <v>57</v>
      </c>
      <c r="F59" s="16"/>
      <c r="G59" s="16"/>
      <c r="H59" s="16"/>
      <c r="I59" s="16"/>
      <c r="J59" s="46" t="s">
        <v>120</v>
      </c>
      <c r="L59" s="124"/>
      <c r="M59" s="124"/>
      <c r="N59" s="124"/>
      <c r="O59" s="124"/>
      <c r="P59" s="124"/>
    </row>
    <row r="60" spans="1:16" ht="7.5" customHeight="1" thickBot="1" x14ac:dyDescent="0.25">
      <c r="A60" s="19"/>
      <c r="B60" s="16"/>
      <c r="C60" s="16"/>
      <c r="D60" s="16"/>
      <c r="E60" s="16"/>
      <c r="F60" s="16"/>
      <c r="G60" s="16"/>
      <c r="H60" s="16"/>
      <c r="I60" s="16"/>
      <c r="J60" s="40"/>
      <c r="L60" s="124"/>
      <c r="M60" s="124"/>
      <c r="N60" s="124"/>
      <c r="O60" s="124"/>
      <c r="P60" s="124"/>
    </row>
    <row r="61" spans="1:16" ht="17.25" customHeight="1" thickBot="1" x14ac:dyDescent="0.25">
      <c r="A61" s="19"/>
      <c r="B61" s="16" t="s">
        <v>56</v>
      </c>
      <c r="C61" s="119"/>
      <c r="D61" s="120"/>
      <c r="E61" s="16"/>
      <c r="F61" s="148" t="s">
        <v>58</v>
      </c>
      <c r="G61" s="148"/>
      <c r="H61" s="148"/>
      <c r="I61" s="56">
        <v>0</v>
      </c>
      <c r="J61" s="40" t="s">
        <v>225</v>
      </c>
      <c r="L61" s="124"/>
      <c r="M61" s="124"/>
      <c r="N61" s="124"/>
      <c r="O61" s="124"/>
      <c r="P61" s="124"/>
    </row>
    <row r="62" spans="1:16" ht="8.25" customHeight="1" thickBot="1" x14ac:dyDescent="0.25">
      <c r="A62" s="19"/>
      <c r="B62" s="2"/>
      <c r="C62" s="16"/>
      <c r="D62" s="16"/>
      <c r="E62" s="16"/>
      <c r="F62" s="16"/>
      <c r="G62" s="16"/>
      <c r="H62" s="16"/>
      <c r="I62" s="16"/>
      <c r="J62" s="40"/>
      <c r="L62" s="121" t="s">
        <v>221</v>
      </c>
      <c r="M62" s="121"/>
      <c r="N62" s="121"/>
      <c r="O62" s="121"/>
      <c r="P62" s="121"/>
    </row>
    <row r="63" spans="1:16" ht="17.25" customHeight="1" thickBot="1" x14ac:dyDescent="0.25">
      <c r="A63" s="19"/>
      <c r="B63" s="2" t="s">
        <v>219</v>
      </c>
      <c r="C63" s="119"/>
      <c r="D63" s="120"/>
      <c r="E63" s="16" t="s">
        <v>220</v>
      </c>
      <c r="F63" s="16"/>
      <c r="G63" s="16"/>
      <c r="H63" s="16"/>
      <c r="I63" s="16"/>
      <c r="J63" s="40" t="s">
        <v>264</v>
      </c>
      <c r="L63" s="121"/>
      <c r="M63" s="121"/>
      <c r="N63" s="121"/>
      <c r="O63" s="121"/>
      <c r="P63" s="121"/>
    </row>
    <row r="64" spans="1:16" ht="8.25" customHeight="1" x14ac:dyDescent="0.2">
      <c r="A64" s="19"/>
      <c r="B64" s="2"/>
      <c r="C64" s="16"/>
      <c r="D64" s="16"/>
      <c r="E64" s="16"/>
      <c r="F64" s="16"/>
      <c r="G64" s="16"/>
      <c r="H64" s="16"/>
      <c r="I64" s="16"/>
      <c r="J64" s="40"/>
      <c r="L64" s="121"/>
      <c r="M64" s="121"/>
      <c r="N64" s="121"/>
      <c r="O64" s="121"/>
      <c r="P64" s="121"/>
    </row>
    <row r="65" spans="1:16" ht="17.25" customHeight="1" x14ac:dyDescent="0.2">
      <c r="A65" s="134" t="s">
        <v>141</v>
      </c>
      <c r="B65" s="135"/>
      <c r="C65" s="50"/>
      <c r="D65" s="50"/>
      <c r="E65" s="50"/>
      <c r="F65" s="50"/>
      <c r="G65" s="50"/>
      <c r="H65" s="50"/>
      <c r="I65" s="50"/>
      <c r="J65" s="49"/>
      <c r="L65" s="124" t="s">
        <v>160</v>
      </c>
      <c r="M65" s="124"/>
      <c r="N65" s="124"/>
      <c r="O65" s="124"/>
      <c r="P65" s="124"/>
    </row>
    <row r="66" spans="1:16" ht="7.5" customHeight="1" thickBot="1" x14ac:dyDescent="0.25">
      <c r="A66" s="19"/>
      <c r="B66" s="2"/>
      <c r="J66" s="40"/>
      <c r="L66" s="124"/>
      <c r="M66" s="124"/>
      <c r="N66" s="124"/>
      <c r="O66" s="124"/>
      <c r="P66" s="124"/>
    </row>
    <row r="67" spans="1:16" ht="17.25" customHeight="1" thickBot="1" x14ac:dyDescent="0.25">
      <c r="A67" s="19"/>
      <c r="B67" s="2" t="s">
        <v>222</v>
      </c>
      <c r="C67" s="136"/>
      <c r="D67" s="137"/>
      <c r="E67" s="137"/>
      <c r="F67" s="137"/>
      <c r="G67" s="137"/>
      <c r="H67" s="137"/>
      <c r="I67" s="138"/>
      <c r="J67" s="40" t="s">
        <v>192</v>
      </c>
      <c r="L67" s="124"/>
      <c r="M67" s="124"/>
      <c r="N67" s="124"/>
      <c r="O67" s="124"/>
      <c r="P67" s="124"/>
    </row>
    <row r="68" spans="1:16" ht="8.25" customHeight="1" thickBot="1" x14ac:dyDescent="0.25">
      <c r="A68" s="19"/>
      <c r="B68" s="2"/>
      <c r="C68" s="100"/>
      <c r="D68" s="100"/>
      <c r="E68" s="100"/>
      <c r="F68" s="100"/>
      <c r="G68" s="100"/>
      <c r="H68" s="100"/>
      <c r="I68" s="100"/>
      <c r="J68" s="40"/>
      <c r="L68" s="124"/>
      <c r="M68" s="124"/>
      <c r="N68" s="124"/>
      <c r="O68" s="124"/>
      <c r="P68" s="124"/>
    </row>
    <row r="69" spans="1:16" ht="17.25" customHeight="1" thickBot="1" x14ac:dyDescent="0.25">
      <c r="A69" s="19"/>
      <c r="B69" s="2" t="s">
        <v>219</v>
      </c>
      <c r="C69" s="119"/>
      <c r="D69" s="120"/>
      <c r="E69" s="16" t="s">
        <v>220</v>
      </c>
      <c r="F69" s="100"/>
      <c r="G69" s="100"/>
      <c r="H69" s="100"/>
      <c r="I69" s="100"/>
      <c r="J69" s="40" t="s">
        <v>265</v>
      </c>
      <c r="L69" s="124"/>
      <c r="M69" s="124"/>
      <c r="N69" s="124"/>
      <c r="O69" s="124"/>
      <c r="P69" s="124"/>
    </row>
    <row r="70" spans="1:16" ht="7.5" customHeight="1" x14ac:dyDescent="0.2">
      <c r="A70" s="14"/>
      <c r="B70" s="18"/>
      <c r="C70" s="15"/>
      <c r="D70" s="15"/>
      <c r="E70" s="15"/>
      <c r="F70" s="15"/>
      <c r="G70" s="15"/>
      <c r="H70" s="15"/>
      <c r="I70" s="15"/>
      <c r="J70" s="40"/>
      <c r="L70" s="124"/>
      <c r="M70" s="124"/>
      <c r="N70" s="124"/>
      <c r="O70" s="124"/>
      <c r="P70" s="124"/>
    </row>
    <row r="71" spans="1:16" ht="17.25" customHeight="1" x14ac:dyDescent="0.2">
      <c r="A71" s="125" t="s">
        <v>81</v>
      </c>
      <c r="B71" s="126"/>
      <c r="C71" s="126"/>
      <c r="D71" s="126"/>
      <c r="E71" s="126"/>
      <c r="F71" s="126"/>
      <c r="G71" s="126"/>
      <c r="H71" s="126"/>
      <c r="I71" s="126"/>
      <c r="J71" s="127"/>
      <c r="L71" s="124"/>
      <c r="M71" s="124"/>
      <c r="N71" s="124"/>
      <c r="O71" s="124"/>
      <c r="P71" s="124"/>
    </row>
    <row r="72" spans="1:16" ht="7.5" customHeight="1" x14ac:dyDescent="0.2">
      <c r="A72" s="14"/>
      <c r="B72" s="18"/>
      <c r="C72" s="15"/>
      <c r="D72" s="15"/>
      <c r="E72" s="15"/>
      <c r="F72" s="15"/>
      <c r="G72" s="15"/>
      <c r="H72" s="15"/>
      <c r="I72" s="15"/>
      <c r="J72" s="40"/>
    </row>
    <row r="73" spans="1:16" ht="17.25" customHeight="1" x14ac:dyDescent="0.2">
      <c r="A73" s="134" t="s">
        <v>142</v>
      </c>
      <c r="B73" s="135"/>
      <c r="C73" s="50"/>
      <c r="D73" s="50"/>
      <c r="E73" s="50"/>
      <c r="F73" s="50"/>
      <c r="G73" s="50"/>
      <c r="H73" s="50"/>
      <c r="I73" s="50"/>
      <c r="J73" s="49"/>
      <c r="L73" s="124" t="s">
        <v>138</v>
      </c>
      <c r="M73" s="124"/>
      <c r="N73" s="124"/>
      <c r="O73" s="124"/>
      <c r="P73" s="124"/>
    </row>
    <row r="74" spans="1:16" ht="7.5" customHeight="1" thickBot="1" x14ac:dyDescent="0.25">
      <c r="A74" s="14"/>
      <c r="B74" s="18"/>
      <c r="C74" s="31"/>
      <c r="D74" s="31"/>
      <c r="E74" s="31"/>
      <c r="I74" s="29"/>
      <c r="J74" s="40"/>
      <c r="L74" s="124"/>
      <c r="M74" s="124"/>
      <c r="N74" s="124"/>
      <c r="O74" s="124"/>
      <c r="P74" s="124"/>
    </row>
    <row r="75" spans="1:16" ht="17.25" customHeight="1" thickBot="1" x14ac:dyDescent="0.25">
      <c r="A75" s="14"/>
      <c r="B75" s="31" t="s">
        <v>82</v>
      </c>
      <c r="C75" s="57"/>
      <c r="E75" s="31"/>
      <c r="F75" s="29" t="s">
        <v>112</v>
      </c>
      <c r="G75" s="122"/>
      <c r="H75" s="123"/>
      <c r="I75" s="1" t="s">
        <v>111</v>
      </c>
      <c r="J75" s="40" t="s">
        <v>121</v>
      </c>
      <c r="L75" s="124"/>
      <c r="M75" s="124"/>
      <c r="N75" s="124"/>
      <c r="O75" s="124"/>
      <c r="P75" s="124"/>
    </row>
    <row r="76" spans="1:16" ht="7.5" customHeight="1" thickBot="1" x14ac:dyDescent="0.25">
      <c r="A76" s="14"/>
      <c r="B76" s="18"/>
      <c r="C76" s="9"/>
      <c r="D76" s="9"/>
      <c r="E76" s="9"/>
      <c r="G76" s="9"/>
      <c r="I76" s="30"/>
      <c r="J76" s="47"/>
      <c r="L76" s="124"/>
      <c r="M76" s="124"/>
      <c r="N76" s="124"/>
      <c r="O76" s="124"/>
      <c r="P76" s="124"/>
    </row>
    <row r="77" spans="1:16" ht="17.25" customHeight="1" thickBot="1" x14ac:dyDescent="0.25">
      <c r="A77" s="14"/>
      <c r="B77" s="31" t="s">
        <v>83</v>
      </c>
      <c r="C77" s="57"/>
      <c r="E77" s="31"/>
      <c r="F77" s="29" t="s">
        <v>112</v>
      </c>
      <c r="G77" s="122"/>
      <c r="H77" s="123"/>
      <c r="I77" s="1" t="s">
        <v>157</v>
      </c>
      <c r="J77" s="40" t="s">
        <v>158</v>
      </c>
      <c r="L77" s="124"/>
      <c r="M77" s="124"/>
      <c r="N77" s="124"/>
      <c r="O77" s="124"/>
      <c r="P77" s="124"/>
    </row>
    <row r="78" spans="1:16" ht="7.5" customHeight="1" thickBot="1" x14ac:dyDescent="0.25">
      <c r="A78" s="14"/>
      <c r="B78" s="18"/>
      <c r="C78" s="9"/>
      <c r="D78" s="9"/>
      <c r="E78" s="9"/>
      <c r="G78" s="9"/>
      <c r="I78" s="30"/>
      <c r="J78" s="47"/>
      <c r="L78" s="124"/>
      <c r="M78" s="124"/>
      <c r="N78" s="124"/>
      <c r="O78" s="124"/>
      <c r="P78" s="124"/>
    </row>
    <row r="79" spans="1:16" ht="17.25" customHeight="1" thickBot="1" x14ac:dyDescent="0.25">
      <c r="A79" s="14"/>
      <c r="B79" s="31" t="s">
        <v>84</v>
      </c>
      <c r="C79" s="57"/>
      <c r="E79" s="31"/>
      <c r="F79" s="29" t="s">
        <v>112</v>
      </c>
      <c r="G79" s="122"/>
      <c r="H79" s="123"/>
      <c r="I79" s="1" t="s">
        <v>111</v>
      </c>
      <c r="J79" s="40" t="s">
        <v>123</v>
      </c>
      <c r="L79" s="124"/>
      <c r="M79" s="124"/>
      <c r="N79" s="124"/>
      <c r="O79" s="124"/>
      <c r="P79" s="124"/>
    </row>
    <row r="80" spans="1:16" ht="7.5" customHeight="1" thickBot="1" x14ac:dyDescent="0.25">
      <c r="A80" s="14"/>
      <c r="B80" s="18"/>
      <c r="C80" s="9"/>
      <c r="D80" s="9"/>
      <c r="E80" s="9"/>
      <c r="G80" s="9"/>
      <c r="H80" s="9"/>
      <c r="I80" s="9"/>
      <c r="J80" s="47"/>
      <c r="L80" s="124"/>
      <c r="M80" s="124"/>
      <c r="N80" s="124"/>
      <c r="O80" s="124"/>
      <c r="P80" s="124"/>
    </row>
    <row r="81" spans="1:16" ht="17.25" customHeight="1" thickBot="1" x14ac:dyDescent="0.25">
      <c r="A81" s="14"/>
      <c r="B81" s="31" t="s">
        <v>85</v>
      </c>
      <c r="C81" s="57"/>
      <c r="E81" s="31"/>
      <c r="F81" s="29" t="s">
        <v>112</v>
      </c>
      <c r="G81" s="122"/>
      <c r="H81" s="123"/>
      <c r="I81" s="1" t="s">
        <v>111</v>
      </c>
      <c r="J81" s="40" t="s">
        <v>123</v>
      </c>
      <c r="L81" s="124"/>
      <c r="M81" s="124"/>
      <c r="N81" s="124"/>
      <c r="O81" s="124"/>
      <c r="P81" s="124"/>
    </row>
    <row r="82" spans="1:16" ht="7.5" customHeight="1" thickBot="1" x14ac:dyDescent="0.25">
      <c r="A82" s="14"/>
      <c r="B82" s="18"/>
      <c r="C82" s="9"/>
      <c r="D82" s="9"/>
      <c r="E82" s="9"/>
      <c r="G82" s="9"/>
      <c r="H82" s="9"/>
      <c r="I82" s="9"/>
      <c r="J82" s="47"/>
    </row>
    <row r="83" spans="1:16" ht="17.25" customHeight="1" thickBot="1" x14ac:dyDescent="0.25">
      <c r="A83" s="14"/>
      <c r="B83" s="31" t="s">
        <v>86</v>
      </c>
      <c r="C83" s="57"/>
      <c r="E83" s="31"/>
      <c r="F83" s="29" t="s">
        <v>112</v>
      </c>
      <c r="G83" s="122"/>
      <c r="H83" s="123"/>
      <c r="I83" s="1" t="s">
        <v>111</v>
      </c>
      <c r="J83" s="40" t="s">
        <v>124</v>
      </c>
    </row>
    <row r="84" spans="1:16" ht="7.5" customHeight="1" thickBot="1" x14ac:dyDescent="0.25">
      <c r="A84" s="14"/>
      <c r="B84" s="18"/>
      <c r="C84" s="9"/>
      <c r="D84" s="9"/>
      <c r="E84" s="9"/>
      <c r="G84" s="9"/>
      <c r="H84" s="9"/>
      <c r="I84" s="9"/>
      <c r="J84" s="47"/>
    </row>
    <row r="85" spans="1:16" ht="17.25" customHeight="1" thickBot="1" x14ac:dyDescent="0.25">
      <c r="A85" s="14"/>
      <c r="B85" s="31" t="s">
        <v>88</v>
      </c>
      <c r="C85" s="57"/>
      <c r="E85" s="31"/>
      <c r="F85" s="29" t="s">
        <v>112</v>
      </c>
      <c r="G85" s="122"/>
      <c r="H85" s="123"/>
      <c r="I85" s="1" t="s">
        <v>113</v>
      </c>
      <c r="J85" s="40" t="s">
        <v>125</v>
      </c>
    </row>
    <row r="86" spans="1:16" ht="7.5" customHeight="1" thickBot="1" x14ac:dyDescent="0.25">
      <c r="A86" s="14"/>
      <c r="B86" s="18"/>
      <c r="C86" s="9"/>
      <c r="D86" s="9"/>
      <c r="E86" s="9"/>
      <c r="G86" s="9"/>
      <c r="H86" s="9"/>
      <c r="I86" s="9"/>
      <c r="J86" s="47"/>
    </row>
    <row r="87" spans="1:16" ht="17.25" customHeight="1" thickBot="1" x14ac:dyDescent="0.25">
      <c r="A87" s="14"/>
      <c r="B87" s="31" t="s">
        <v>87</v>
      </c>
      <c r="C87" s="57"/>
      <c r="E87" s="31"/>
      <c r="F87" s="29" t="s">
        <v>112</v>
      </c>
      <c r="G87" s="122"/>
      <c r="H87" s="123"/>
      <c r="I87" s="1" t="s">
        <v>113</v>
      </c>
      <c r="J87" s="40" t="s">
        <v>126</v>
      </c>
    </row>
    <row r="88" spans="1:16" ht="7.5" customHeight="1" thickBot="1" x14ac:dyDescent="0.25">
      <c r="A88" s="14"/>
      <c r="B88" s="18"/>
      <c r="C88" s="9"/>
      <c r="D88" s="9"/>
      <c r="E88" s="9"/>
      <c r="F88" s="9"/>
      <c r="G88" s="9"/>
      <c r="H88" s="9"/>
      <c r="I88" s="9"/>
      <c r="J88" s="47"/>
    </row>
    <row r="89" spans="1:16" ht="17.25" customHeight="1" x14ac:dyDescent="0.2">
      <c r="A89" s="14"/>
      <c r="B89" s="16" t="s">
        <v>89</v>
      </c>
      <c r="C89" s="128"/>
      <c r="D89" s="129"/>
      <c r="E89" s="129"/>
      <c r="F89" s="129"/>
      <c r="G89" s="129"/>
      <c r="H89" s="129"/>
      <c r="I89" s="130"/>
      <c r="J89" s="47"/>
    </row>
    <row r="90" spans="1:16" ht="17.25" customHeight="1" thickBot="1" x14ac:dyDescent="0.25">
      <c r="A90" s="14"/>
      <c r="B90" s="16"/>
      <c r="C90" s="131"/>
      <c r="D90" s="132"/>
      <c r="E90" s="132"/>
      <c r="F90" s="132"/>
      <c r="G90" s="132"/>
      <c r="H90" s="132"/>
      <c r="I90" s="133"/>
      <c r="J90" s="47"/>
    </row>
    <row r="91" spans="1:16" ht="7.5" customHeight="1" x14ac:dyDescent="0.2">
      <c r="A91" s="14"/>
      <c r="B91" s="18"/>
      <c r="C91" s="16"/>
      <c r="D91" s="16"/>
      <c r="E91" s="9"/>
      <c r="F91" s="9"/>
      <c r="G91" s="9"/>
      <c r="H91" s="9"/>
      <c r="I91" s="9"/>
      <c r="J91" s="47"/>
    </row>
    <row r="92" spans="1:16" ht="17.25" customHeight="1" x14ac:dyDescent="0.2">
      <c r="A92" s="134" t="s">
        <v>143</v>
      </c>
      <c r="B92" s="135"/>
      <c r="C92" s="48"/>
      <c r="D92" s="48"/>
      <c r="E92" s="52"/>
      <c r="F92" s="52"/>
      <c r="G92" s="52"/>
      <c r="H92" s="52"/>
      <c r="I92" s="52"/>
      <c r="J92" s="53"/>
    </row>
    <row r="93" spans="1:16" ht="7.5" customHeight="1" thickBot="1" x14ac:dyDescent="0.25">
      <c r="A93" s="14"/>
      <c r="B93" s="18"/>
      <c r="C93" s="16"/>
      <c r="D93" s="16"/>
      <c r="E93" s="9"/>
      <c r="F93" s="9"/>
      <c r="G93" s="9"/>
      <c r="H93" s="9"/>
      <c r="I93" s="9"/>
      <c r="J93" s="47"/>
    </row>
    <row r="94" spans="1:16" ht="17.25" customHeight="1" thickBot="1" x14ac:dyDescent="0.25">
      <c r="A94" s="14"/>
      <c r="B94" s="31" t="s">
        <v>91</v>
      </c>
      <c r="C94" s="57"/>
      <c r="D94" s="16"/>
      <c r="E94" s="9"/>
      <c r="F94" s="9"/>
      <c r="G94" s="9"/>
      <c r="H94" s="9"/>
      <c r="I94" s="9"/>
      <c r="J94" s="47" t="s">
        <v>127</v>
      </c>
    </row>
    <row r="95" spans="1:16" ht="7.5" customHeight="1" thickBot="1" x14ac:dyDescent="0.25">
      <c r="A95" s="14"/>
      <c r="B95" s="9"/>
      <c r="D95" s="16"/>
      <c r="E95" s="9"/>
      <c r="F95" s="9"/>
      <c r="G95" s="9"/>
      <c r="H95" s="9"/>
      <c r="I95" s="9"/>
      <c r="J95" s="47"/>
    </row>
    <row r="96" spans="1:16" ht="17.25" customHeight="1" thickBot="1" x14ac:dyDescent="0.25">
      <c r="A96" s="14"/>
      <c r="B96" s="31" t="s">
        <v>92</v>
      </c>
      <c r="C96" s="57"/>
      <c r="D96" s="16"/>
      <c r="E96" s="9"/>
      <c r="F96" s="9"/>
      <c r="G96" s="9"/>
      <c r="H96" s="9"/>
      <c r="I96" s="9"/>
      <c r="J96" s="47" t="s">
        <v>127</v>
      </c>
    </row>
    <row r="97" spans="1:10" ht="7.5" customHeight="1" thickBot="1" x14ac:dyDescent="0.25">
      <c r="A97" s="14"/>
      <c r="B97" s="9"/>
      <c r="D97" s="9"/>
      <c r="E97" s="9"/>
      <c r="G97" s="9"/>
      <c r="I97" s="30"/>
      <c r="J97" s="47"/>
    </row>
    <row r="98" spans="1:10" ht="17.25" customHeight="1" thickBot="1" x14ac:dyDescent="0.25">
      <c r="A98" s="14"/>
      <c r="B98" s="31" t="s">
        <v>93</v>
      </c>
      <c r="C98" s="57"/>
      <c r="E98" s="31"/>
      <c r="F98" s="29" t="s">
        <v>112</v>
      </c>
      <c r="G98" s="122"/>
      <c r="H98" s="123"/>
      <c r="I98" s="1" t="s">
        <v>115</v>
      </c>
      <c r="J98" s="40" t="s">
        <v>128</v>
      </c>
    </row>
    <row r="99" spans="1:10" ht="7.5" customHeight="1" thickBot="1" x14ac:dyDescent="0.25">
      <c r="A99" s="14"/>
      <c r="B99" s="9"/>
      <c r="D99" s="9"/>
      <c r="E99" s="9"/>
      <c r="F99" s="9"/>
      <c r="G99" s="9"/>
      <c r="H99" s="9"/>
      <c r="I99" s="9"/>
      <c r="J99" s="47"/>
    </row>
    <row r="100" spans="1:10" ht="17.25" customHeight="1" thickBot="1" x14ac:dyDescent="0.25">
      <c r="A100" s="14"/>
      <c r="B100" s="31" t="s">
        <v>86</v>
      </c>
      <c r="C100" s="57"/>
      <c r="E100" s="31"/>
      <c r="F100" s="29" t="s">
        <v>112</v>
      </c>
      <c r="G100" s="122"/>
      <c r="H100" s="123"/>
      <c r="I100" s="1" t="s">
        <v>111</v>
      </c>
      <c r="J100" s="40" t="s">
        <v>124</v>
      </c>
    </row>
    <row r="101" spans="1:10" ht="7.5" customHeight="1" thickBot="1" x14ac:dyDescent="0.25">
      <c r="A101" s="14"/>
      <c r="B101" s="9"/>
      <c r="D101" s="9"/>
      <c r="E101" s="9"/>
      <c r="F101" s="9"/>
      <c r="G101" s="9"/>
      <c r="H101" s="9"/>
      <c r="I101" s="9"/>
      <c r="J101" s="47"/>
    </row>
    <row r="102" spans="1:10" ht="17.25" customHeight="1" thickBot="1" x14ac:dyDescent="0.25">
      <c r="A102" s="14"/>
      <c r="B102" s="31" t="s">
        <v>88</v>
      </c>
      <c r="C102" s="57"/>
      <c r="E102" s="31"/>
      <c r="F102" s="29" t="s">
        <v>112</v>
      </c>
      <c r="G102" s="122"/>
      <c r="H102" s="123"/>
      <c r="I102" s="1" t="s">
        <v>113</v>
      </c>
      <c r="J102" s="40" t="s">
        <v>125</v>
      </c>
    </row>
    <row r="103" spans="1:10" ht="7.5" customHeight="1" thickBot="1" x14ac:dyDescent="0.25">
      <c r="A103" s="14"/>
      <c r="B103" s="9"/>
      <c r="D103" s="9"/>
      <c r="E103" s="9"/>
      <c r="F103" s="9"/>
      <c r="G103" s="9"/>
      <c r="H103" s="9"/>
      <c r="I103" s="9"/>
      <c r="J103" s="47"/>
    </row>
    <row r="104" spans="1:10" ht="17.25" customHeight="1" thickBot="1" x14ac:dyDescent="0.25">
      <c r="A104" s="14"/>
      <c r="B104" s="31" t="s">
        <v>95</v>
      </c>
      <c r="C104" s="57"/>
      <c r="E104" s="31"/>
      <c r="F104" s="29" t="s">
        <v>112</v>
      </c>
      <c r="G104" s="122"/>
      <c r="H104" s="123"/>
      <c r="I104" s="1" t="s">
        <v>111</v>
      </c>
      <c r="J104" s="40" t="s">
        <v>122</v>
      </c>
    </row>
    <row r="105" spans="1:10" ht="7.5" customHeight="1" thickBot="1" x14ac:dyDescent="0.25">
      <c r="A105" s="14"/>
      <c r="B105" s="9"/>
      <c r="D105" s="9"/>
      <c r="E105" s="9"/>
      <c r="F105" s="9"/>
      <c r="G105" s="9"/>
      <c r="H105" s="9"/>
      <c r="I105" s="9"/>
      <c r="J105" s="47"/>
    </row>
    <row r="106" spans="1:10" ht="17.25" customHeight="1" thickBot="1" x14ac:dyDescent="0.25">
      <c r="A106" s="14"/>
      <c r="B106" s="31" t="s">
        <v>94</v>
      </c>
      <c r="C106" s="57"/>
      <c r="E106" s="31"/>
      <c r="F106" s="29" t="s">
        <v>112</v>
      </c>
      <c r="G106" s="122"/>
      <c r="H106" s="123"/>
      <c r="I106" s="1" t="s">
        <v>111</v>
      </c>
      <c r="J106" s="40" t="s">
        <v>124</v>
      </c>
    </row>
    <row r="107" spans="1:10" ht="7.5" customHeight="1" thickBot="1" x14ac:dyDescent="0.25">
      <c r="A107" s="14"/>
      <c r="B107" s="9"/>
      <c r="D107" s="9"/>
      <c r="E107" s="9"/>
      <c r="F107" s="9"/>
      <c r="G107" s="9"/>
      <c r="H107" s="9"/>
      <c r="I107" s="9"/>
      <c r="J107" s="47"/>
    </row>
    <row r="108" spans="1:10" ht="17.25" customHeight="1" thickBot="1" x14ac:dyDescent="0.25">
      <c r="A108" s="14"/>
      <c r="B108" s="31" t="s">
        <v>87</v>
      </c>
      <c r="C108" s="57"/>
      <c r="E108" s="31"/>
      <c r="F108" s="29" t="s">
        <v>112</v>
      </c>
      <c r="G108" s="122"/>
      <c r="H108" s="123"/>
      <c r="I108" s="1" t="s">
        <v>113</v>
      </c>
      <c r="J108" s="40" t="s">
        <v>126</v>
      </c>
    </row>
    <row r="109" spans="1:10" ht="7.5" customHeight="1" thickBot="1" x14ac:dyDescent="0.25">
      <c r="A109" s="14"/>
      <c r="B109" s="9"/>
      <c r="D109" s="9"/>
      <c r="E109" s="9"/>
      <c r="F109" s="9"/>
      <c r="G109" s="9"/>
      <c r="H109" s="9"/>
      <c r="I109" s="9"/>
      <c r="J109" s="47"/>
    </row>
    <row r="110" spans="1:10" ht="17.25" customHeight="1" thickBot="1" x14ac:dyDescent="0.25">
      <c r="A110" s="14"/>
      <c r="B110" s="31" t="s">
        <v>96</v>
      </c>
      <c r="C110" s="57"/>
      <c r="E110" s="31"/>
      <c r="F110" s="29" t="s">
        <v>112</v>
      </c>
      <c r="G110" s="122"/>
      <c r="H110" s="123"/>
      <c r="I110" s="1" t="s">
        <v>114</v>
      </c>
      <c r="J110" s="40" t="s">
        <v>129</v>
      </c>
    </row>
    <row r="111" spans="1:10" ht="7.5" customHeight="1" thickBot="1" x14ac:dyDescent="0.25">
      <c r="A111" s="14"/>
      <c r="B111" s="9"/>
      <c r="D111" s="9"/>
      <c r="E111" s="9"/>
      <c r="F111" s="9"/>
      <c r="G111" s="9"/>
      <c r="H111" s="9"/>
      <c r="I111" s="9"/>
      <c r="J111" s="47"/>
    </row>
    <row r="112" spans="1:10" ht="17.25" customHeight="1" thickBot="1" x14ac:dyDescent="0.25">
      <c r="A112" s="14"/>
      <c r="B112" s="31" t="s">
        <v>97</v>
      </c>
      <c r="C112" s="57"/>
      <c r="E112" s="31"/>
      <c r="F112" s="29" t="s">
        <v>112</v>
      </c>
      <c r="G112" s="122"/>
      <c r="H112" s="123"/>
      <c r="I112" s="1" t="s">
        <v>113</v>
      </c>
      <c r="J112" s="40" t="s">
        <v>130</v>
      </c>
    </row>
    <row r="113" spans="1:10" ht="7.5" customHeight="1" thickBot="1" x14ac:dyDescent="0.25">
      <c r="A113" s="14"/>
      <c r="B113" s="9"/>
      <c r="D113" s="9"/>
      <c r="E113" s="9"/>
      <c r="F113" s="9"/>
      <c r="G113" s="9"/>
      <c r="H113" s="9"/>
      <c r="I113" s="9"/>
      <c r="J113" s="47"/>
    </row>
    <row r="114" spans="1:10" ht="17.25" customHeight="1" x14ac:dyDescent="0.2">
      <c r="A114" s="14"/>
      <c r="B114" s="16" t="s">
        <v>89</v>
      </c>
      <c r="C114" s="128"/>
      <c r="D114" s="129"/>
      <c r="E114" s="129"/>
      <c r="F114" s="129"/>
      <c r="G114" s="129"/>
      <c r="H114" s="129"/>
      <c r="I114" s="130"/>
      <c r="J114" s="47"/>
    </row>
    <row r="115" spans="1:10" ht="17.25" customHeight="1" thickBot="1" x14ac:dyDescent="0.25">
      <c r="A115" s="14"/>
      <c r="B115" s="16"/>
      <c r="C115" s="131"/>
      <c r="D115" s="132"/>
      <c r="E115" s="132"/>
      <c r="F115" s="132"/>
      <c r="G115" s="132"/>
      <c r="H115" s="132"/>
      <c r="I115" s="133"/>
      <c r="J115" s="47"/>
    </row>
    <row r="116" spans="1:10" ht="7.5" customHeight="1" x14ac:dyDescent="0.2">
      <c r="A116" s="14"/>
      <c r="B116" s="18"/>
      <c r="C116" s="16"/>
      <c r="D116" s="16"/>
      <c r="E116" s="9"/>
      <c r="F116" s="9"/>
      <c r="G116" s="9"/>
      <c r="H116" s="9"/>
      <c r="I116" s="9"/>
      <c r="J116" s="47"/>
    </row>
    <row r="117" spans="1:10" ht="17.25" customHeight="1" x14ac:dyDescent="0.2">
      <c r="A117" s="134" t="s">
        <v>144</v>
      </c>
      <c r="B117" s="135"/>
      <c r="C117" s="50"/>
      <c r="D117" s="50"/>
      <c r="E117" s="50"/>
      <c r="F117" s="50"/>
      <c r="G117" s="50"/>
      <c r="H117" s="50"/>
      <c r="I117" s="50"/>
      <c r="J117" s="53"/>
    </row>
    <row r="118" spans="1:10" ht="7.5" customHeight="1" thickBot="1" x14ac:dyDescent="0.25">
      <c r="A118" s="14"/>
      <c r="B118" s="18"/>
      <c r="C118" s="31"/>
      <c r="D118" s="31"/>
      <c r="E118" s="31"/>
      <c r="I118" s="29"/>
      <c r="J118" s="47"/>
    </row>
    <row r="119" spans="1:10" ht="17.25" customHeight="1" thickBot="1" x14ac:dyDescent="0.25">
      <c r="A119" s="14"/>
      <c r="B119" s="31" t="s">
        <v>98</v>
      </c>
      <c r="C119" s="57"/>
      <c r="E119" s="31"/>
      <c r="F119" s="29" t="s">
        <v>112</v>
      </c>
      <c r="G119" s="122"/>
      <c r="H119" s="123"/>
      <c r="I119" s="1" t="s">
        <v>116</v>
      </c>
      <c r="J119" s="40" t="s">
        <v>131</v>
      </c>
    </row>
    <row r="120" spans="1:10" ht="7.5" customHeight="1" thickBot="1" x14ac:dyDescent="0.25">
      <c r="A120" s="14"/>
      <c r="B120" s="9"/>
      <c r="D120" s="9"/>
      <c r="E120" s="9"/>
      <c r="G120" s="9"/>
      <c r="I120" s="30"/>
      <c r="J120" s="47"/>
    </row>
    <row r="121" spans="1:10" ht="17.25" customHeight="1" thickBot="1" x14ac:dyDescent="0.25">
      <c r="A121" s="14"/>
      <c r="B121" s="31" t="s">
        <v>99</v>
      </c>
      <c r="C121" s="57"/>
      <c r="E121" s="31"/>
      <c r="F121" s="29" t="s">
        <v>112</v>
      </c>
      <c r="G121" s="122"/>
      <c r="H121" s="123"/>
      <c r="I121" s="1" t="s">
        <v>116</v>
      </c>
      <c r="J121" s="40" t="s">
        <v>131</v>
      </c>
    </row>
    <row r="122" spans="1:10" ht="7.5" customHeight="1" thickBot="1" x14ac:dyDescent="0.25">
      <c r="A122" s="14"/>
      <c r="B122" s="9"/>
      <c r="D122" s="9"/>
      <c r="E122" s="9"/>
      <c r="G122" s="9"/>
      <c r="I122" s="30"/>
      <c r="J122" s="47"/>
    </row>
    <row r="123" spans="1:10" ht="17.25" customHeight="1" thickBot="1" x14ac:dyDescent="0.25">
      <c r="A123" s="14"/>
      <c r="B123" s="31" t="s">
        <v>100</v>
      </c>
      <c r="C123" s="57"/>
      <c r="E123" s="31"/>
      <c r="F123" s="29" t="s">
        <v>112</v>
      </c>
      <c r="G123" s="122"/>
      <c r="H123" s="123"/>
      <c r="I123" s="1" t="s">
        <v>117</v>
      </c>
      <c r="J123" s="40" t="s">
        <v>132</v>
      </c>
    </row>
    <row r="124" spans="1:10" ht="7.5" customHeight="1" thickBot="1" x14ac:dyDescent="0.25">
      <c r="A124" s="14"/>
      <c r="B124" s="9"/>
      <c r="D124" s="9"/>
      <c r="E124" s="9"/>
      <c r="F124" s="9"/>
      <c r="G124" s="9"/>
      <c r="H124" s="9"/>
      <c r="I124" s="9"/>
      <c r="J124" s="47"/>
    </row>
    <row r="125" spans="1:10" ht="17.25" customHeight="1" thickBot="1" x14ac:dyDescent="0.25">
      <c r="A125" s="14"/>
      <c r="B125" s="31" t="s">
        <v>101</v>
      </c>
      <c r="C125" s="57"/>
      <c r="E125" s="31"/>
      <c r="F125" s="29" t="s">
        <v>112</v>
      </c>
      <c r="G125" s="122"/>
      <c r="H125" s="123"/>
      <c r="I125" s="1" t="s">
        <v>118</v>
      </c>
      <c r="J125" s="40" t="s">
        <v>132</v>
      </c>
    </row>
    <row r="126" spans="1:10" ht="7.5" customHeight="1" thickBot="1" x14ac:dyDescent="0.25">
      <c r="A126" s="14"/>
      <c r="B126" s="9"/>
      <c r="D126" s="9"/>
      <c r="E126" s="9"/>
      <c r="F126" s="9"/>
      <c r="G126" s="9"/>
      <c r="H126" s="9"/>
      <c r="I126" s="9"/>
      <c r="J126" s="47"/>
    </row>
    <row r="127" spans="1:10" ht="17.25" customHeight="1" x14ac:dyDescent="0.2">
      <c r="A127" s="14"/>
      <c r="B127" s="16" t="s">
        <v>89</v>
      </c>
      <c r="C127" s="128"/>
      <c r="D127" s="129"/>
      <c r="E127" s="129"/>
      <c r="F127" s="129"/>
      <c r="G127" s="129"/>
      <c r="H127" s="129"/>
      <c r="I127" s="130"/>
      <c r="J127" s="47"/>
    </row>
    <row r="128" spans="1:10" ht="17.25" customHeight="1" thickBot="1" x14ac:dyDescent="0.25">
      <c r="A128" s="14"/>
      <c r="B128" s="16"/>
      <c r="C128" s="131"/>
      <c r="D128" s="132"/>
      <c r="E128" s="132"/>
      <c r="F128" s="132"/>
      <c r="G128" s="132"/>
      <c r="H128" s="132"/>
      <c r="I128" s="133"/>
      <c r="J128" s="47"/>
    </row>
    <row r="129" spans="1:10" ht="7.5" customHeight="1" x14ac:dyDescent="0.2">
      <c r="A129" s="14"/>
      <c r="B129" s="18"/>
      <c r="C129" s="16"/>
      <c r="D129" s="16"/>
      <c r="E129" s="9"/>
      <c r="F129" s="9"/>
      <c r="G129" s="9"/>
      <c r="H129" s="9"/>
      <c r="I129" s="9"/>
      <c r="J129" s="47"/>
    </row>
    <row r="130" spans="1:10" ht="17.25" customHeight="1" x14ac:dyDescent="0.2">
      <c r="A130" s="134" t="s">
        <v>145</v>
      </c>
      <c r="B130" s="135"/>
      <c r="C130" s="50"/>
      <c r="D130" s="50"/>
      <c r="E130" s="50"/>
      <c r="F130" s="50"/>
      <c r="G130" s="50"/>
      <c r="H130" s="50"/>
      <c r="I130" s="50"/>
      <c r="J130" s="53"/>
    </row>
    <row r="131" spans="1:10" ht="7.5" customHeight="1" thickBot="1" x14ac:dyDescent="0.25">
      <c r="A131" s="14"/>
      <c r="B131" s="18"/>
      <c r="C131" s="31"/>
      <c r="D131" s="31"/>
      <c r="E131" s="31"/>
      <c r="I131" s="29"/>
      <c r="J131" s="47"/>
    </row>
    <row r="132" spans="1:10" ht="17.25" customHeight="1" thickBot="1" x14ac:dyDescent="0.25">
      <c r="A132" s="14"/>
      <c r="B132" s="31" t="s">
        <v>102</v>
      </c>
      <c r="C132" s="57"/>
      <c r="E132" s="31"/>
      <c r="F132" s="29" t="s">
        <v>112</v>
      </c>
      <c r="G132" s="122"/>
      <c r="H132" s="123"/>
      <c r="I132" s="1" t="s">
        <v>115</v>
      </c>
      <c r="J132" s="40" t="s">
        <v>133</v>
      </c>
    </row>
    <row r="133" spans="1:10" ht="7.5" customHeight="1" thickBot="1" x14ac:dyDescent="0.25">
      <c r="A133" s="14"/>
      <c r="B133" s="9"/>
      <c r="D133" s="9"/>
      <c r="E133" s="9"/>
      <c r="G133" s="9"/>
      <c r="I133" s="30"/>
      <c r="J133" s="47"/>
    </row>
    <row r="134" spans="1:10" ht="17.25" customHeight="1" thickBot="1" x14ac:dyDescent="0.25">
      <c r="A134" s="14"/>
      <c r="B134" s="31" t="s">
        <v>103</v>
      </c>
      <c r="C134" s="57"/>
      <c r="E134" s="31"/>
      <c r="F134" s="29" t="s">
        <v>112</v>
      </c>
      <c r="G134" s="122"/>
      <c r="H134" s="123"/>
      <c r="I134" s="1" t="s">
        <v>115</v>
      </c>
      <c r="J134" s="40" t="s">
        <v>133</v>
      </c>
    </row>
    <row r="135" spans="1:10" ht="7.5" customHeight="1" thickBot="1" x14ac:dyDescent="0.25">
      <c r="A135" s="14"/>
      <c r="B135" s="9"/>
      <c r="D135" s="9"/>
      <c r="E135" s="9"/>
      <c r="G135" s="9"/>
      <c r="I135" s="30"/>
      <c r="J135" s="47"/>
    </row>
    <row r="136" spans="1:10" ht="17.25" customHeight="1" thickBot="1" x14ac:dyDescent="0.25">
      <c r="A136" s="14"/>
      <c r="B136" s="31" t="s">
        <v>104</v>
      </c>
      <c r="C136" s="57"/>
      <c r="E136" s="31"/>
      <c r="F136" s="29" t="s">
        <v>112</v>
      </c>
      <c r="G136" s="122"/>
      <c r="H136" s="123"/>
      <c r="I136" s="1" t="s">
        <v>113</v>
      </c>
      <c r="J136" s="40" t="s">
        <v>134</v>
      </c>
    </row>
    <row r="137" spans="1:10" ht="7.5" customHeight="1" thickBot="1" x14ac:dyDescent="0.25">
      <c r="A137" s="14"/>
      <c r="B137" s="9"/>
      <c r="D137" s="9"/>
      <c r="E137" s="9"/>
      <c r="F137" s="9"/>
      <c r="G137" s="9"/>
      <c r="H137" s="9"/>
      <c r="I137" s="9"/>
      <c r="J137" s="47"/>
    </row>
    <row r="138" spans="1:10" ht="17.25" customHeight="1" thickBot="1" x14ac:dyDescent="0.25">
      <c r="A138" s="14"/>
      <c r="B138" s="31" t="s">
        <v>105</v>
      </c>
      <c r="C138" s="57"/>
      <c r="E138" s="31"/>
      <c r="F138" s="29" t="s">
        <v>112</v>
      </c>
      <c r="G138" s="122"/>
      <c r="H138" s="123"/>
      <c r="I138" s="1" t="s">
        <v>113</v>
      </c>
      <c r="J138" s="40" t="s">
        <v>125</v>
      </c>
    </row>
    <row r="139" spans="1:10" ht="7.5" customHeight="1" thickBot="1" x14ac:dyDescent="0.25">
      <c r="A139" s="14"/>
      <c r="B139" s="9"/>
      <c r="D139" s="9"/>
      <c r="E139" s="9"/>
      <c r="F139" s="9"/>
      <c r="G139" s="9"/>
      <c r="H139" s="9"/>
      <c r="I139" s="9"/>
      <c r="J139" s="47"/>
    </row>
    <row r="140" spans="1:10" ht="17.25" customHeight="1" thickBot="1" x14ac:dyDescent="0.25">
      <c r="A140" s="14"/>
      <c r="B140" s="16" t="s">
        <v>89</v>
      </c>
      <c r="C140" s="155"/>
      <c r="D140" s="156"/>
      <c r="E140" s="156"/>
      <c r="F140" s="156"/>
      <c r="G140" s="156"/>
      <c r="H140" s="156"/>
      <c r="I140" s="157"/>
      <c r="J140" s="47"/>
    </row>
    <row r="141" spans="1:10" ht="7.5" customHeight="1" x14ac:dyDescent="0.2">
      <c r="A141" s="14"/>
      <c r="B141" s="18"/>
      <c r="C141" s="16"/>
      <c r="D141" s="16"/>
      <c r="E141" s="9"/>
      <c r="F141" s="9"/>
      <c r="G141" s="9"/>
      <c r="H141" s="9"/>
      <c r="I141" s="9"/>
      <c r="J141" s="47"/>
    </row>
    <row r="142" spans="1:10" ht="17.25" customHeight="1" x14ac:dyDescent="0.2">
      <c r="A142" s="134" t="s">
        <v>146</v>
      </c>
      <c r="B142" s="135"/>
      <c r="C142" s="48"/>
      <c r="D142" s="48"/>
      <c r="E142" s="52"/>
      <c r="F142" s="52"/>
      <c r="G142" s="52"/>
      <c r="H142" s="52"/>
      <c r="I142" s="52"/>
      <c r="J142" s="53"/>
    </row>
    <row r="143" spans="1:10" ht="7.5" customHeight="1" thickBot="1" x14ac:dyDescent="0.25">
      <c r="A143" s="14"/>
      <c r="B143" s="18"/>
      <c r="C143" s="16"/>
      <c r="D143" s="16"/>
      <c r="E143" s="9"/>
      <c r="F143" s="9"/>
      <c r="G143" s="9"/>
      <c r="H143" s="9"/>
      <c r="I143" s="9"/>
      <c r="J143" s="47"/>
    </row>
    <row r="144" spans="1:10" ht="17.25" customHeight="1" thickBot="1" x14ac:dyDescent="0.25">
      <c r="A144" s="14"/>
      <c r="B144" s="31" t="s">
        <v>106</v>
      </c>
      <c r="C144" s="57"/>
      <c r="E144" s="31"/>
      <c r="F144" s="29" t="s">
        <v>112</v>
      </c>
      <c r="G144" s="122"/>
      <c r="H144" s="123"/>
      <c r="I144" s="1" t="s">
        <v>115</v>
      </c>
      <c r="J144" s="40" t="s">
        <v>133</v>
      </c>
    </row>
    <row r="145" spans="1:10" ht="7.5" customHeight="1" thickBot="1" x14ac:dyDescent="0.25">
      <c r="A145" s="14"/>
      <c r="B145" s="9"/>
      <c r="D145" s="9"/>
      <c r="E145" s="9"/>
      <c r="G145" s="9"/>
      <c r="I145" s="30"/>
      <c r="J145" s="47"/>
    </row>
    <row r="146" spans="1:10" ht="17.25" customHeight="1" thickBot="1" x14ac:dyDescent="0.25">
      <c r="A146" s="14"/>
      <c r="B146" s="31" t="s">
        <v>107</v>
      </c>
      <c r="C146" s="57"/>
      <c r="E146" s="31"/>
      <c r="F146" s="29" t="s">
        <v>112</v>
      </c>
      <c r="G146" s="122"/>
      <c r="H146" s="123"/>
      <c r="I146" s="1" t="s">
        <v>115</v>
      </c>
      <c r="J146" s="40" t="s">
        <v>135</v>
      </c>
    </row>
    <row r="147" spans="1:10" ht="7.5" customHeight="1" thickBot="1" x14ac:dyDescent="0.25">
      <c r="A147" s="14"/>
      <c r="B147" s="9"/>
      <c r="D147" s="9"/>
      <c r="E147" s="9"/>
      <c r="G147" s="9"/>
      <c r="I147" s="30"/>
      <c r="J147" s="47"/>
    </row>
    <row r="148" spans="1:10" ht="17.25" customHeight="1" thickBot="1" x14ac:dyDescent="0.25">
      <c r="A148" s="14"/>
      <c r="B148" s="31" t="s">
        <v>108</v>
      </c>
      <c r="C148" s="57"/>
      <c r="E148" s="31"/>
      <c r="F148" s="29" t="s">
        <v>112</v>
      </c>
      <c r="G148" s="122"/>
      <c r="H148" s="123"/>
      <c r="I148" s="1" t="s">
        <v>115</v>
      </c>
      <c r="J148" s="40" t="s">
        <v>135</v>
      </c>
    </row>
    <row r="149" spans="1:10" ht="7.5" customHeight="1" thickBot="1" x14ac:dyDescent="0.25">
      <c r="A149" s="14"/>
      <c r="B149" s="9"/>
      <c r="D149" s="9"/>
      <c r="E149" s="9"/>
      <c r="F149" s="9"/>
      <c r="G149" s="9"/>
      <c r="H149" s="9"/>
      <c r="I149" s="9"/>
      <c r="J149" s="47"/>
    </row>
    <row r="150" spans="1:10" ht="17.25" customHeight="1" x14ac:dyDescent="0.2">
      <c r="A150" s="14"/>
      <c r="B150" s="16" t="s">
        <v>89</v>
      </c>
      <c r="C150" s="149"/>
      <c r="D150" s="150"/>
      <c r="E150" s="150"/>
      <c r="F150" s="150"/>
      <c r="G150" s="150"/>
      <c r="H150" s="150"/>
      <c r="I150" s="151"/>
      <c r="J150" s="47"/>
    </row>
    <row r="151" spans="1:10" ht="17.25" customHeight="1" thickBot="1" x14ac:dyDescent="0.25">
      <c r="A151" s="14"/>
      <c r="B151" s="18"/>
      <c r="C151" s="152"/>
      <c r="D151" s="153"/>
      <c r="E151" s="153"/>
      <c r="F151" s="153"/>
      <c r="G151" s="153"/>
      <c r="H151" s="153"/>
      <c r="I151" s="154"/>
      <c r="J151" s="47"/>
    </row>
    <row r="152" spans="1:10" ht="7.5" customHeight="1" x14ac:dyDescent="0.2">
      <c r="A152" s="14"/>
      <c r="B152" s="18"/>
      <c r="C152" s="16"/>
      <c r="D152" s="16"/>
      <c r="E152" s="9"/>
      <c r="F152" s="9"/>
      <c r="G152" s="9"/>
      <c r="H152" s="9"/>
      <c r="I152" s="9"/>
      <c r="J152" s="47"/>
    </row>
    <row r="153" spans="1:10" ht="17.25" customHeight="1" x14ac:dyDescent="0.2">
      <c r="A153" s="134" t="s">
        <v>147</v>
      </c>
      <c r="B153" s="135"/>
      <c r="C153" s="48"/>
      <c r="D153" s="48"/>
      <c r="E153" s="52"/>
      <c r="F153" s="52"/>
      <c r="G153" s="52"/>
      <c r="H153" s="52"/>
      <c r="I153" s="52"/>
      <c r="J153" s="53"/>
    </row>
    <row r="154" spans="1:10" ht="7.5" customHeight="1" thickBot="1" x14ac:dyDescent="0.25">
      <c r="A154" s="14"/>
      <c r="B154" s="18"/>
      <c r="C154" s="16"/>
      <c r="D154" s="16"/>
      <c r="E154" s="9"/>
      <c r="F154" s="9"/>
      <c r="G154" s="9"/>
      <c r="H154" s="9"/>
      <c r="I154" s="9"/>
      <c r="J154" s="47"/>
    </row>
    <row r="155" spans="1:10" ht="17.25" customHeight="1" thickBot="1" x14ac:dyDescent="0.25">
      <c r="A155" s="14"/>
      <c r="B155" s="31" t="s">
        <v>109</v>
      </c>
      <c r="C155" s="57"/>
      <c r="E155" s="31"/>
      <c r="F155" s="29" t="s">
        <v>112</v>
      </c>
      <c r="G155" s="122"/>
      <c r="H155" s="123"/>
      <c r="I155" s="1" t="s">
        <v>113</v>
      </c>
      <c r="J155" s="40" t="s">
        <v>126</v>
      </c>
    </row>
    <row r="156" spans="1:10" ht="7.5" customHeight="1" thickBot="1" x14ac:dyDescent="0.25">
      <c r="A156" s="14"/>
      <c r="B156" s="9"/>
      <c r="D156" s="9"/>
      <c r="E156" s="9"/>
      <c r="G156" s="9"/>
      <c r="I156" s="30"/>
      <c r="J156" s="47"/>
    </row>
    <row r="157" spans="1:10" ht="17.25" customHeight="1" thickBot="1" x14ac:dyDescent="0.25">
      <c r="A157" s="14"/>
      <c r="B157" s="31" t="s">
        <v>110</v>
      </c>
      <c r="C157" s="57"/>
      <c r="E157" s="31"/>
      <c r="F157" s="29" t="s">
        <v>112</v>
      </c>
      <c r="G157" s="122"/>
      <c r="H157" s="123"/>
      <c r="I157" s="1" t="s">
        <v>111</v>
      </c>
      <c r="J157" s="40" t="s">
        <v>123</v>
      </c>
    </row>
    <row r="158" spans="1:10" ht="7.5" customHeight="1" thickBot="1" x14ac:dyDescent="0.25">
      <c r="A158" s="14"/>
      <c r="B158" s="9"/>
      <c r="D158" s="9"/>
      <c r="E158" s="9"/>
      <c r="G158" s="9"/>
      <c r="I158" s="30"/>
      <c r="J158" s="47"/>
    </row>
    <row r="159" spans="1:10" ht="17.25" customHeight="1" x14ac:dyDescent="0.2">
      <c r="A159" s="14"/>
      <c r="B159" s="16" t="s">
        <v>89</v>
      </c>
      <c r="C159" s="149"/>
      <c r="D159" s="150"/>
      <c r="E159" s="150"/>
      <c r="F159" s="150"/>
      <c r="G159" s="150"/>
      <c r="H159" s="150"/>
      <c r="I159" s="151"/>
      <c r="J159" s="47"/>
    </row>
    <row r="160" spans="1:10" ht="17.25" customHeight="1" thickBot="1" x14ac:dyDescent="0.25">
      <c r="A160" s="14"/>
      <c r="B160" s="18"/>
      <c r="C160" s="152"/>
      <c r="D160" s="153"/>
      <c r="E160" s="153"/>
      <c r="F160" s="153"/>
      <c r="G160" s="153"/>
      <c r="H160" s="153"/>
      <c r="I160" s="154"/>
      <c r="J160" s="47"/>
    </row>
    <row r="161" spans="1:16" ht="7.5" customHeight="1" x14ac:dyDescent="0.2">
      <c r="A161" s="14"/>
      <c r="B161" s="18"/>
      <c r="C161" s="16"/>
      <c r="D161" s="16"/>
      <c r="E161" s="9"/>
      <c r="F161" s="9"/>
      <c r="G161" s="9"/>
      <c r="H161" s="9"/>
      <c r="I161" s="9"/>
      <c r="J161" s="47"/>
    </row>
    <row r="162" spans="1:16" ht="17.25" customHeight="1" x14ac:dyDescent="0.2">
      <c r="A162" s="125" t="s">
        <v>18</v>
      </c>
      <c r="B162" s="126"/>
      <c r="C162" s="23"/>
      <c r="D162" s="23"/>
      <c r="E162" s="23"/>
      <c r="F162" s="23"/>
      <c r="G162" s="23"/>
      <c r="H162" s="23"/>
      <c r="I162" s="23"/>
      <c r="J162" s="42"/>
    </row>
    <row r="163" spans="1:16" ht="7.5" customHeight="1" x14ac:dyDescent="0.2">
      <c r="A163" s="10"/>
      <c r="B163" s="8"/>
      <c r="C163" s="8"/>
      <c r="D163" s="8"/>
      <c r="E163" s="8"/>
      <c r="F163" s="8"/>
      <c r="G163" s="8"/>
      <c r="H163" s="8"/>
      <c r="I163" s="8"/>
      <c r="J163" s="38"/>
    </row>
    <row r="164" spans="1:16" ht="17.25" customHeight="1" x14ac:dyDescent="0.2">
      <c r="A164" s="134" t="s">
        <v>148</v>
      </c>
      <c r="B164" s="135"/>
      <c r="C164" s="50"/>
      <c r="D164" s="50"/>
      <c r="E164" s="50"/>
      <c r="F164" s="50"/>
      <c r="G164" s="50"/>
      <c r="H164" s="50"/>
      <c r="I164" s="50"/>
      <c r="J164" s="49"/>
      <c r="L164" s="124" t="s">
        <v>161</v>
      </c>
      <c r="M164" s="124"/>
      <c r="N164" s="124"/>
      <c r="O164" s="124"/>
      <c r="P164" s="124"/>
    </row>
    <row r="165" spans="1:16" ht="7.5" customHeight="1" thickBot="1" x14ac:dyDescent="0.25">
      <c r="A165" s="19"/>
      <c r="B165" s="2"/>
      <c r="J165" s="40"/>
      <c r="L165" s="124"/>
      <c r="M165" s="124"/>
      <c r="N165" s="124"/>
      <c r="O165" s="124"/>
      <c r="P165" s="124"/>
    </row>
    <row r="166" spans="1:16" ht="17.25" customHeight="1" thickBot="1" x14ac:dyDescent="0.25">
      <c r="A166" s="19"/>
      <c r="B166" s="2" t="s">
        <v>64</v>
      </c>
      <c r="C166" s="143"/>
      <c r="D166" s="144"/>
      <c r="E166" s="144"/>
      <c r="F166" s="144"/>
      <c r="G166" s="144"/>
      <c r="H166" s="144"/>
      <c r="I166" s="145"/>
      <c r="J166" s="40" t="s">
        <v>59</v>
      </c>
      <c r="L166" s="124"/>
      <c r="M166" s="124"/>
      <c r="N166" s="124"/>
      <c r="O166" s="124"/>
      <c r="P166" s="124"/>
    </row>
    <row r="167" spans="1:16" ht="7.5" customHeight="1" thickBot="1" x14ac:dyDescent="0.25">
      <c r="A167" s="19"/>
      <c r="B167" s="2"/>
      <c r="C167" s="7"/>
      <c r="D167" s="7"/>
      <c r="E167" s="7"/>
      <c r="F167" s="7"/>
      <c r="G167" s="7"/>
      <c r="H167" s="7"/>
      <c r="I167" s="7"/>
      <c r="J167" s="40"/>
      <c r="L167" s="124"/>
      <c r="M167" s="124"/>
      <c r="N167" s="124"/>
      <c r="O167" s="124"/>
      <c r="P167" s="124"/>
    </row>
    <row r="168" spans="1:16" ht="17.25" customHeight="1" thickBot="1" x14ac:dyDescent="0.25">
      <c r="A168" s="19"/>
      <c r="B168" s="2" t="s">
        <v>65</v>
      </c>
      <c r="C168" s="146"/>
      <c r="D168" s="147"/>
      <c r="E168" s="16" t="s">
        <v>22</v>
      </c>
      <c r="F168" s="16"/>
      <c r="G168" s="16"/>
      <c r="H168" s="16"/>
      <c r="I168" s="16"/>
      <c r="J168" s="40" t="s">
        <v>136</v>
      </c>
      <c r="L168" s="124"/>
      <c r="M168" s="124"/>
      <c r="N168" s="124"/>
      <c r="O168" s="124"/>
      <c r="P168" s="124"/>
    </row>
    <row r="169" spans="1:16" ht="7.5" customHeight="1" thickBot="1" x14ac:dyDescent="0.25">
      <c r="A169" s="19"/>
      <c r="B169" s="2"/>
      <c r="C169" s="16"/>
      <c r="D169" s="16"/>
      <c r="E169" s="16"/>
      <c r="F169" s="16"/>
      <c r="G169" s="16"/>
      <c r="H169" s="16"/>
      <c r="I169" s="16"/>
      <c r="J169" s="40"/>
    </row>
    <row r="170" spans="1:16" ht="17.25" customHeight="1" thickBot="1" x14ac:dyDescent="0.25">
      <c r="A170" s="19"/>
      <c r="B170" s="2" t="s">
        <v>68</v>
      </c>
      <c r="C170" s="143"/>
      <c r="D170" s="144"/>
      <c r="E170" s="144"/>
      <c r="F170" s="144"/>
      <c r="G170" s="144"/>
      <c r="H170" s="144"/>
      <c r="I170" s="145"/>
      <c r="J170" s="40" t="s">
        <v>78</v>
      </c>
    </row>
    <row r="171" spans="1:16" ht="7.5" customHeight="1" thickBot="1" x14ac:dyDescent="0.25">
      <c r="A171" s="14"/>
      <c r="B171" s="2"/>
      <c r="C171" s="7"/>
      <c r="D171" s="7"/>
      <c r="E171" s="7"/>
      <c r="F171" s="7"/>
      <c r="G171" s="7"/>
      <c r="H171" s="7"/>
      <c r="I171" s="7"/>
      <c r="J171" s="40"/>
    </row>
    <row r="172" spans="1:16" ht="17.25" customHeight="1" thickBot="1" x14ac:dyDescent="0.25">
      <c r="A172" s="19"/>
      <c r="B172" s="2" t="s">
        <v>66</v>
      </c>
      <c r="C172" s="143"/>
      <c r="D172" s="144"/>
      <c r="E172" s="144"/>
      <c r="F172" s="144"/>
      <c r="G172" s="144"/>
      <c r="H172" s="144"/>
      <c r="I172" s="145"/>
      <c r="J172" s="40" t="s">
        <v>162</v>
      </c>
    </row>
    <row r="173" spans="1:16" ht="7.5" customHeight="1" thickBot="1" x14ac:dyDescent="0.25">
      <c r="A173" s="14"/>
      <c r="B173" s="2"/>
      <c r="C173" s="7"/>
      <c r="D173" s="7"/>
      <c r="E173" s="7"/>
      <c r="F173" s="7"/>
      <c r="G173" s="7"/>
      <c r="H173" s="7"/>
      <c r="I173" s="7"/>
      <c r="J173" s="40"/>
    </row>
    <row r="174" spans="1:16" ht="17.25" customHeight="1" thickBot="1" x14ac:dyDescent="0.25">
      <c r="A174" s="19"/>
      <c r="B174" s="2" t="s">
        <v>67</v>
      </c>
      <c r="C174" s="146"/>
      <c r="D174" s="147"/>
      <c r="E174" s="16" t="s">
        <v>22</v>
      </c>
      <c r="F174" s="16"/>
      <c r="G174" s="16"/>
      <c r="H174" s="16"/>
      <c r="I174" s="16"/>
      <c r="J174" s="40" t="s">
        <v>137</v>
      </c>
    </row>
    <row r="175" spans="1:16" ht="7.5" customHeight="1" thickBot="1" x14ac:dyDescent="0.25">
      <c r="A175" s="19"/>
      <c r="B175" s="2"/>
      <c r="C175" s="16"/>
      <c r="D175" s="16"/>
      <c r="E175" s="16"/>
      <c r="F175" s="16"/>
      <c r="G175" s="16"/>
      <c r="H175" s="16"/>
      <c r="I175" s="16"/>
      <c r="J175" s="40"/>
    </row>
    <row r="176" spans="1:16" ht="17.25" customHeight="1" thickBot="1" x14ac:dyDescent="0.25">
      <c r="A176" s="19"/>
      <c r="B176" s="2" t="s">
        <v>69</v>
      </c>
      <c r="C176" s="143"/>
      <c r="D176" s="144"/>
      <c r="E176" s="144"/>
      <c r="F176" s="144"/>
      <c r="G176" s="144"/>
      <c r="H176" s="144"/>
      <c r="I176" s="145"/>
      <c r="J176" s="40" t="s">
        <v>72</v>
      </c>
    </row>
    <row r="177" spans="1:10" ht="7.5" customHeight="1" x14ac:dyDescent="0.2">
      <c r="A177" s="14"/>
      <c r="B177" s="18"/>
      <c r="C177" s="18"/>
      <c r="D177" s="18"/>
      <c r="E177" s="18"/>
      <c r="F177" s="18"/>
      <c r="G177" s="18"/>
      <c r="H177" s="18"/>
      <c r="I177" s="18"/>
      <c r="J177" s="40"/>
    </row>
    <row r="178" spans="1:10" ht="17.25" customHeight="1" x14ac:dyDescent="0.2">
      <c r="A178" s="134" t="s">
        <v>149</v>
      </c>
      <c r="B178" s="135"/>
      <c r="C178" s="50"/>
      <c r="D178" s="50"/>
      <c r="E178" s="50"/>
      <c r="F178" s="50"/>
      <c r="G178" s="50"/>
      <c r="H178" s="50"/>
      <c r="I178" s="50"/>
      <c r="J178" s="49"/>
    </row>
    <row r="179" spans="1:10" ht="7.5" customHeight="1" thickBot="1" x14ac:dyDescent="0.25">
      <c r="A179" s="19"/>
      <c r="B179" s="2"/>
      <c r="C179" s="7"/>
      <c r="D179" s="7"/>
      <c r="E179" s="7"/>
      <c r="F179" s="7"/>
      <c r="G179" s="7"/>
      <c r="H179" s="7"/>
      <c r="I179" s="7"/>
      <c r="J179" s="40"/>
    </row>
    <row r="180" spans="1:10" ht="17.25" customHeight="1" thickBot="1" x14ac:dyDescent="0.25">
      <c r="A180" s="19"/>
      <c r="B180" s="2" t="s">
        <v>60</v>
      </c>
      <c r="C180" s="143"/>
      <c r="D180" s="144"/>
      <c r="E180" s="144"/>
      <c r="F180" s="144"/>
      <c r="G180" s="144"/>
      <c r="H180" s="144"/>
      <c r="I180" s="145"/>
      <c r="J180" s="40" t="s">
        <v>59</v>
      </c>
    </row>
    <row r="181" spans="1:10" ht="7.5" customHeight="1" thickBot="1" x14ac:dyDescent="0.25">
      <c r="A181" s="19"/>
      <c r="B181" s="2"/>
      <c r="C181" s="7"/>
      <c r="D181" s="7"/>
      <c r="E181" s="7"/>
      <c r="F181" s="7"/>
      <c r="G181" s="7"/>
      <c r="H181" s="7"/>
      <c r="I181" s="7"/>
      <c r="J181" s="40"/>
    </row>
    <row r="182" spans="1:10" ht="17.25" customHeight="1" thickBot="1" x14ac:dyDescent="0.25">
      <c r="A182" s="19"/>
      <c r="B182" s="2" t="s">
        <v>61</v>
      </c>
      <c r="C182" s="146"/>
      <c r="D182" s="147"/>
      <c r="E182" s="16" t="s">
        <v>22</v>
      </c>
      <c r="F182" s="16"/>
      <c r="G182" s="16"/>
      <c r="H182" s="16"/>
      <c r="I182" s="16"/>
      <c r="J182" s="40" t="s">
        <v>136</v>
      </c>
    </row>
    <row r="183" spans="1:10" ht="7.5" customHeight="1" thickBot="1" x14ac:dyDescent="0.25">
      <c r="A183" s="19"/>
      <c r="B183" s="2"/>
      <c r="C183" s="16"/>
      <c r="D183" s="16"/>
      <c r="E183" s="16"/>
      <c r="F183" s="16"/>
      <c r="G183" s="16"/>
      <c r="H183" s="16"/>
      <c r="I183" s="16"/>
      <c r="J183" s="40"/>
    </row>
    <row r="184" spans="1:10" ht="17.25" customHeight="1" thickBot="1" x14ac:dyDescent="0.25">
      <c r="A184" s="19"/>
      <c r="B184" s="2" t="s">
        <v>70</v>
      </c>
      <c r="C184" s="143"/>
      <c r="D184" s="144"/>
      <c r="E184" s="144"/>
      <c r="F184" s="144"/>
      <c r="G184" s="144"/>
      <c r="H184" s="144"/>
      <c r="I184" s="145"/>
      <c r="J184" s="40" t="s">
        <v>72</v>
      </c>
    </row>
    <row r="185" spans="1:10" ht="7.5" customHeight="1" x14ac:dyDescent="0.2">
      <c r="A185" s="19"/>
      <c r="B185" s="2"/>
      <c r="C185" s="7"/>
      <c r="D185" s="7"/>
      <c r="E185" s="7"/>
      <c r="F185" s="7"/>
      <c r="G185" s="7"/>
      <c r="H185" s="7"/>
      <c r="I185" s="7"/>
      <c r="J185" s="40"/>
    </row>
    <row r="186" spans="1:10" ht="7.5" customHeight="1" thickBot="1" x14ac:dyDescent="0.25">
      <c r="A186" s="19"/>
      <c r="B186" s="2"/>
      <c r="C186" s="7"/>
      <c r="D186" s="7"/>
      <c r="E186" s="7"/>
      <c r="F186" s="7"/>
      <c r="G186" s="7"/>
      <c r="H186" s="7"/>
      <c r="I186" s="7"/>
      <c r="J186" s="40"/>
    </row>
    <row r="187" spans="1:10" ht="17.25" customHeight="1" thickBot="1" x14ac:dyDescent="0.25">
      <c r="A187" s="19"/>
      <c r="B187" s="2" t="s">
        <v>62</v>
      </c>
      <c r="C187" s="143"/>
      <c r="D187" s="144"/>
      <c r="E187" s="144"/>
      <c r="F187" s="144"/>
      <c r="G187" s="144"/>
      <c r="H187" s="144"/>
      <c r="I187" s="145"/>
      <c r="J187" s="40" t="s">
        <v>162</v>
      </c>
    </row>
    <row r="188" spans="1:10" ht="7.5" customHeight="1" thickBot="1" x14ac:dyDescent="0.25">
      <c r="A188" s="19"/>
      <c r="B188" s="2"/>
      <c r="C188" s="7"/>
      <c r="D188" s="7"/>
      <c r="E188" s="7"/>
      <c r="F188" s="7"/>
      <c r="G188" s="7"/>
      <c r="H188" s="7"/>
      <c r="I188" s="7"/>
      <c r="J188" s="40"/>
    </row>
    <row r="189" spans="1:10" ht="17.25" customHeight="1" thickBot="1" x14ac:dyDescent="0.25">
      <c r="A189" s="19"/>
      <c r="B189" s="2" t="s">
        <v>63</v>
      </c>
      <c r="C189" s="146"/>
      <c r="D189" s="147"/>
      <c r="E189" s="16" t="s">
        <v>22</v>
      </c>
      <c r="F189" s="16"/>
      <c r="G189" s="16"/>
      <c r="H189" s="16"/>
      <c r="I189" s="16"/>
      <c r="J189" s="40" t="s">
        <v>137</v>
      </c>
    </row>
    <row r="190" spans="1:10" ht="7.5" customHeight="1" thickBot="1" x14ac:dyDescent="0.25">
      <c r="A190" s="19"/>
      <c r="B190" s="2"/>
      <c r="C190" s="16"/>
      <c r="D190" s="16"/>
      <c r="E190" s="16"/>
      <c r="F190" s="16"/>
      <c r="G190" s="16"/>
      <c r="H190" s="16"/>
      <c r="I190" s="16"/>
      <c r="J190" s="40"/>
    </row>
    <row r="191" spans="1:10" ht="17.25" customHeight="1" thickBot="1" x14ac:dyDescent="0.25">
      <c r="A191" s="19"/>
      <c r="B191" s="2" t="s">
        <v>71</v>
      </c>
      <c r="C191" s="143"/>
      <c r="D191" s="144"/>
      <c r="E191" s="144"/>
      <c r="F191" s="144"/>
      <c r="G191" s="144"/>
      <c r="H191" s="144"/>
      <c r="I191" s="145"/>
      <c r="J191" s="40" t="s">
        <v>163</v>
      </c>
    </row>
    <row r="192" spans="1:10" ht="7.5" customHeight="1" x14ac:dyDescent="0.2">
      <c r="A192" s="32"/>
      <c r="B192" s="33"/>
      <c r="C192" s="34"/>
      <c r="D192" s="34"/>
      <c r="E192" s="34"/>
      <c r="F192" s="34"/>
      <c r="G192" s="34"/>
      <c r="H192" s="34"/>
      <c r="I192" s="34"/>
      <c r="J192" s="41"/>
    </row>
  </sheetData>
  <sheetProtection selectLockedCells="1"/>
  <mergeCells count="109">
    <mergeCell ref="L164:P168"/>
    <mergeCell ref="C184:I184"/>
    <mergeCell ref="C191:I191"/>
    <mergeCell ref="A178:B178"/>
    <mergeCell ref="A164:B164"/>
    <mergeCell ref="C176:I176"/>
    <mergeCell ref="C180:I180"/>
    <mergeCell ref="C187:I187"/>
    <mergeCell ref="C182:D182"/>
    <mergeCell ref="C189:D189"/>
    <mergeCell ref="C172:I172"/>
    <mergeCell ref="C166:I166"/>
    <mergeCell ref="C168:D168"/>
    <mergeCell ref="C174:D174"/>
    <mergeCell ref="C170:I170"/>
    <mergeCell ref="A36:B36"/>
    <mergeCell ref="C42:I42"/>
    <mergeCell ref="C46:I46"/>
    <mergeCell ref="C48:I48"/>
    <mergeCell ref="C12:I12"/>
    <mergeCell ref="C16:I16"/>
    <mergeCell ref="C18:I18"/>
    <mergeCell ref="C40:I40"/>
    <mergeCell ref="C20:I20"/>
    <mergeCell ref="A44:B44"/>
    <mergeCell ref="A38:B38"/>
    <mergeCell ref="C14:I14"/>
    <mergeCell ref="A4:J4"/>
    <mergeCell ref="A22:B22"/>
    <mergeCell ref="G24:H24"/>
    <mergeCell ref="C24:D24"/>
    <mergeCell ref="E24:F24"/>
    <mergeCell ref="C28:D28"/>
    <mergeCell ref="E28:F28"/>
    <mergeCell ref="G28:H28"/>
    <mergeCell ref="C34:D34"/>
    <mergeCell ref="C7:I7"/>
    <mergeCell ref="A7:B7"/>
    <mergeCell ref="C26:D26"/>
    <mergeCell ref="E26:F26"/>
    <mergeCell ref="G26:H26"/>
    <mergeCell ref="C30:D30"/>
    <mergeCell ref="E30:F30"/>
    <mergeCell ref="G30:H30"/>
    <mergeCell ref="E34:F34"/>
    <mergeCell ref="G34:H34"/>
    <mergeCell ref="A8:B8"/>
    <mergeCell ref="A51:B51"/>
    <mergeCell ref="A162:B162"/>
    <mergeCell ref="A53:B53"/>
    <mergeCell ref="C55:I55"/>
    <mergeCell ref="C59:D59"/>
    <mergeCell ref="C61:D61"/>
    <mergeCell ref="F61:H61"/>
    <mergeCell ref="C57:I57"/>
    <mergeCell ref="C159:I160"/>
    <mergeCell ref="A92:B92"/>
    <mergeCell ref="A117:B117"/>
    <mergeCell ref="A130:B130"/>
    <mergeCell ref="A142:B142"/>
    <mergeCell ref="A153:B153"/>
    <mergeCell ref="G75:H75"/>
    <mergeCell ref="G77:H77"/>
    <mergeCell ref="G79:H79"/>
    <mergeCell ref="G81:H81"/>
    <mergeCell ref="G83:H83"/>
    <mergeCell ref="C150:I151"/>
    <mergeCell ref="C140:I140"/>
    <mergeCell ref="G134:H134"/>
    <mergeCell ref="G138:H138"/>
    <mergeCell ref="G106:H106"/>
    <mergeCell ref="G110:H110"/>
    <mergeCell ref="G112:H112"/>
    <mergeCell ref="G146:H146"/>
    <mergeCell ref="G148:H148"/>
    <mergeCell ref="G155:H155"/>
    <mergeCell ref="L18:P22"/>
    <mergeCell ref="L36:P44"/>
    <mergeCell ref="O48:P49"/>
    <mergeCell ref="L24:P34"/>
    <mergeCell ref="G32:I32"/>
    <mergeCell ref="G108:H108"/>
    <mergeCell ref="L57:P61"/>
    <mergeCell ref="G87:H87"/>
    <mergeCell ref="G136:H136"/>
    <mergeCell ref="C63:D63"/>
    <mergeCell ref="L62:P64"/>
    <mergeCell ref="C69:D69"/>
    <mergeCell ref="G157:H157"/>
    <mergeCell ref="G119:H119"/>
    <mergeCell ref="G121:H121"/>
    <mergeCell ref="G123:H123"/>
    <mergeCell ref="G125:H125"/>
    <mergeCell ref="G132:H132"/>
    <mergeCell ref="L65:P71"/>
    <mergeCell ref="A71:J71"/>
    <mergeCell ref="L73:P81"/>
    <mergeCell ref="C127:I128"/>
    <mergeCell ref="C114:I115"/>
    <mergeCell ref="C89:I90"/>
    <mergeCell ref="A73:B73"/>
    <mergeCell ref="G144:H144"/>
    <mergeCell ref="G98:H98"/>
    <mergeCell ref="G100:H100"/>
    <mergeCell ref="G102:H102"/>
    <mergeCell ref="G104:H104"/>
    <mergeCell ref="A65:B65"/>
    <mergeCell ref="C67:I67"/>
    <mergeCell ref="G85:H85"/>
  </mergeCells>
  <phoneticPr fontId="3"/>
  <dataValidations count="15">
    <dataValidation type="whole" allowBlank="1" showInputMessage="1" showErrorMessage="1" errorTitle="西暦の入力" error="4桁の西暦で記載下さい" sqref="C10:C11" xr:uid="{00000000-0002-0000-0000-000000000000}">
      <formula1>1900</formula1>
      <formula2>2100</formula2>
    </dataValidation>
    <dataValidation type="list" allowBlank="1" showInputMessage="1" showErrorMessage="1" errorTitle="月の入力" error="月を選択して下さい" sqref="E10:E11" xr:uid="{00000000-0002-0000-0000-000001000000}">
      <formula1>"1,2,3,4,5,6,7,8,9,10,11,12"</formula1>
    </dataValidation>
    <dataValidation type="list" allowBlank="1" showInputMessage="1" showErrorMessage="1" errorTitle="日にちの入力" error="日にちを選択して下さい" sqref="G10:G11" xr:uid="{00000000-0002-0000-0000-000002000000}">
      <formula1>"1,2,3,4,5,6,7,8,9,10,11,12,13,14,15,16,17,18,19,20,21,22,23,24,25,26,27,28,29,30,31"</formula1>
    </dataValidation>
    <dataValidation type="list" allowBlank="1" showInputMessage="1" showErrorMessage="1" sqref="C61:D61" xr:uid="{00000000-0002-0000-0000-000004000000}">
      <formula1>"徒歩,車両"</formula1>
    </dataValidation>
    <dataValidation type="list" allowBlank="1" showInputMessage="1" showErrorMessage="1" sqref="C168:D168 C182:D182 C174:D174 C189:D189" xr:uid="{00000000-0002-0000-0000-000005000000}">
      <formula1>"１,２,３,４,５,６,７,８,９,１０,１１,１２"</formula1>
    </dataValidation>
    <dataValidation type="list" allowBlank="1" showInputMessage="1" sqref="C170:I170 C176:I176" xr:uid="{00000000-0002-0000-0000-000006000000}">
      <formula1>"防災情報及び避難誘導,防災情報,避難誘導"</formula1>
    </dataValidation>
    <dataValidation type="list" allowBlank="1" showInputMessage="1" sqref="C166:I166 C172:I172 C180:I180 C187:I187" xr:uid="{00000000-0002-0000-0000-000007000000}">
      <formula1>"新規採用の従業員,全従業員"</formula1>
    </dataValidation>
    <dataValidation type="list" allowBlank="1" showInputMessage="1" sqref="C184:I184 C191:I191" xr:uid="{00000000-0002-0000-0000-000008000000}">
      <formula1>"避難誘導,情報収集・伝達,情報収集・伝達及び避難誘導"</formula1>
    </dataValidation>
    <dataValidation type="list" allowBlank="1" showInputMessage="1" showErrorMessage="1" sqref="G32:I32" xr:uid="{00000000-0002-0000-0000-00000A000000}">
      <formula1>"平日と同じ,平日と異なる"</formula1>
    </dataValidation>
    <dataValidation operator="greaterThanOrEqual" allowBlank="1" showInputMessage="1" showErrorMessage="1" sqref="G75 G77 G79 G81 G83 G85 G87 G110 G112 G98 G100 G102 G104 G106 G108 G119 G121 G123 G125 G132 G134 G136 G138 G144 G146 G148 G155 G157" xr:uid="{00000000-0002-0000-0000-00000B000000}"/>
    <dataValidation type="list" allowBlank="1" showInputMessage="1" showErrorMessage="1" sqref="C75 C77 C79 C81 C83 C85 C87 C94 C98 C100 C155 C102 C106 C108 C110 C112 C96 C146 C123 C125 C119 C136 C138 C157 C121 C132 C148 C134 C144 C104" xr:uid="{00000000-0002-0000-0000-00000C000000}">
      <formula1>"有,無"</formula1>
    </dataValidation>
    <dataValidation type="list" allowBlank="1" showInputMessage="1" showErrorMessage="1" sqref="C40:I40 C46:I46" xr:uid="{2CF6E331-BAD4-457D-B161-86ECF8BCD3F7}">
      <formula1>"土岐川,小里川,万尺川,萩原川,日吉川,白倉川,佐々良木川,中沢川"</formula1>
    </dataValidation>
    <dataValidation type="list" allowBlank="1" showInputMessage="1" showErrorMessage="1" sqref="C48:I48" xr:uid="{7A87AE59-C719-46C6-B939-352679250070}">
      <formula1>"土岐川瑞浪,土岐川釜戸,小里川土岐町,万尺川山田町,萩原川稲津町萩原,日吉川日吉町,白倉川日吉町,佐々良木川釜戸町,中沢川釜戸町"</formula1>
    </dataValidation>
    <dataValidation type="list" allowBlank="1" showInputMessage="1" showErrorMessage="1" sqref="C42:I42" xr:uid="{868B4D9C-FBAF-4C8D-B4E8-CE8AA1DDF54A}">
      <formula1>"土岐川瑞浪（県）,土岐川釜戸,小里川土岐町,万尺川山田町,萩原川稲津町萩原,日吉川日吉町,白倉川日吉町,佐々良木川釜戸町,中沢川釜戸町"</formula1>
    </dataValidation>
    <dataValidation type="list" allowBlank="1" showInputMessage="1" showErrorMessage="1" sqref="C14" xr:uid="{733CDFFC-7185-4592-8174-22E72E8581C0}">
      <formula1>"障害者福祉施設,高齢者福祉施設,医療施設,学校,保育所,児童施設"</formula1>
    </dataValidation>
  </dataValidations>
  <pageMargins left="0.70866141732283472" right="0.70866141732283472" top="0.74803149606299213" bottom="0.74803149606299213" header="0.31496062992125984" footer="0.31496062992125984"/>
  <pageSetup paperSize="9" scale="80" orientation="portrait" r:id="rId1"/>
  <rowBreaks count="2" manualBreakCount="2">
    <brk id="50" max="16383" man="1"/>
    <brk id="116"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29"/>
  <sheetViews>
    <sheetView showGridLines="0" tabSelected="1" view="pageBreakPreview" zoomScaleNormal="85" zoomScaleSheetLayoutView="100" workbookViewId="0">
      <selection activeCell="B158" sqref="B158:K158"/>
    </sheetView>
  </sheetViews>
  <sheetFormatPr defaultColWidth="9" defaultRowHeight="14.5" x14ac:dyDescent="0.2"/>
  <cols>
    <col min="1" max="20" width="4.7265625" style="60" customWidth="1"/>
    <col min="21" max="21" width="3" style="60" customWidth="1"/>
    <col min="22" max="22" width="18.7265625" style="60" customWidth="1"/>
    <col min="23" max="23" width="1.90625" style="60" customWidth="1"/>
    <col min="24" max="24" width="11.36328125" style="60" customWidth="1"/>
    <col min="25" max="25" width="9" style="60" customWidth="1"/>
    <col min="26" max="16384" width="9" style="60"/>
  </cols>
  <sheetData>
    <row r="1" spans="1:21" ht="17.25" customHeight="1" x14ac:dyDescent="0.2"/>
    <row r="2" spans="1:21" ht="17.25" customHeight="1" x14ac:dyDescent="0.2"/>
    <row r="3" spans="1:21" ht="17.25" customHeight="1" x14ac:dyDescent="0.2"/>
    <row r="4" spans="1:21" ht="17.25" customHeight="1" x14ac:dyDescent="0.2"/>
    <row r="5" spans="1:21" ht="17.25" customHeight="1" x14ac:dyDescent="0.2"/>
    <row r="6" spans="1:21" ht="17.25" customHeight="1" x14ac:dyDescent="0.2"/>
    <row r="7" spans="1:21" ht="17.25" customHeight="1" x14ac:dyDescent="0.2">
      <c r="A7" s="340" t="s">
        <v>11</v>
      </c>
      <c r="B7" s="340"/>
      <c r="C7" s="340"/>
      <c r="D7" s="340"/>
      <c r="E7" s="340"/>
      <c r="F7" s="340"/>
      <c r="G7" s="340"/>
      <c r="H7" s="340"/>
      <c r="I7" s="340"/>
      <c r="J7" s="340"/>
      <c r="K7" s="340"/>
      <c r="L7" s="340"/>
      <c r="M7" s="340"/>
      <c r="N7" s="340"/>
      <c r="O7" s="340"/>
      <c r="P7" s="340"/>
      <c r="Q7" s="340"/>
      <c r="R7" s="340"/>
      <c r="S7" s="340"/>
      <c r="T7" s="340"/>
    </row>
    <row r="8" spans="1:21" ht="17.25" customHeight="1" x14ac:dyDescent="0.2">
      <c r="A8" s="340"/>
      <c r="B8" s="340"/>
      <c r="C8" s="340"/>
      <c r="D8" s="340"/>
      <c r="E8" s="340"/>
      <c r="F8" s="340"/>
      <c r="G8" s="340"/>
      <c r="H8" s="340"/>
      <c r="I8" s="340"/>
      <c r="J8" s="340"/>
      <c r="K8" s="340"/>
      <c r="L8" s="340"/>
      <c r="M8" s="340"/>
      <c r="N8" s="340"/>
      <c r="O8" s="340"/>
      <c r="P8" s="340"/>
      <c r="Q8" s="340"/>
      <c r="R8" s="340"/>
      <c r="S8" s="340"/>
      <c r="T8" s="340"/>
    </row>
    <row r="9" spans="1:21" ht="17.25" customHeight="1" x14ac:dyDescent="0.2">
      <c r="A9" s="340"/>
      <c r="B9" s="340"/>
      <c r="C9" s="340"/>
      <c r="D9" s="340"/>
      <c r="E9" s="340"/>
      <c r="F9" s="340"/>
      <c r="G9" s="340"/>
      <c r="H9" s="340"/>
      <c r="I9" s="340"/>
      <c r="J9" s="340"/>
      <c r="K9" s="340"/>
      <c r="L9" s="340"/>
      <c r="M9" s="340"/>
      <c r="N9" s="340"/>
      <c r="O9" s="340"/>
      <c r="P9" s="340"/>
      <c r="Q9" s="340"/>
      <c r="R9" s="340"/>
      <c r="S9" s="340"/>
      <c r="T9" s="340"/>
    </row>
    <row r="10" spans="1:21" ht="17.25" customHeight="1" x14ac:dyDescent="0.2">
      <c r="A10" s="340"/>
      <c r="B10" s="340"/>
      <c r="C10" s="340"/>
      <c r="D10" s="340"/>
      <c r="E10" s="340"/>
      <c r="F10" s="340"/>
      <c r="G10" s="340"/>
      <c r="H10" s="340"/>
      <c r="I10" s="340"/>
      <c r="J10" s="340"/>
      <c r="K10" s="340"/>
      <c r="L10" s="340"/>
      <c r="M10" s="340"/>
      <c r="N10" s="340"/>
      <c r="O10" s="340"/>
      <c r="P10" s="340"/>
      <c r="Q10" s="340"/>
      <c r="R10" s="340"/>
      <c r="S10" s="340"/>
      <c r="T10" s="340"/>
    </row>
    <row r="11" spans="1:21" ht="17.25" customHeight="1" x14ac:dyDescent="0.2"/>
    <row r="12" spans="1:21" ht="17.25" customHeight="1" x14ac:dyDescent="0.2">
      <c r="U12" s="61"/>
    </row>
    <row r="13" spans="1:21" ht="17.25" customHeight="1" x14ac:dyDescent="0.2">
      <c r="U13" s="61"/>
    </row>
    <row r="14" spans="1:21" ht="17.25" customHeight="1" x14ac:dyDescent="0.2"/>
    <row r="15" spans="1:21" ht="17.25" customHeight="1" x14ac:dyDescent="0.2">
      <c r="B15" s="62"/>
      <c r="C15" s="62"/>
    </row>
    <row r="16" spans="1:21" ht="17.25" customHeight="1" x14ac:dyDescent="0.2">
      <c r="B16" s="62"/>
      <c r="C16" s="62"/>
    </row>
    <row r="17" spans="2:21" ht="17.25" customHeight="1" x14ac:dyDescent="0.2">
      <c r="B17" s="62"/>
      <c r="C17" s="62"/>
    </row>
    <row r="18" spans="2:21" ht="17.25" customHeight="1" x14ac:dyDescent="0.2">
      <c r="B18" s="62"/>
      <c r="C18" s="62"/>
    </row>
    <row r="19" spans="2:21" ht="17.25" customHeight="1" x14ac:dyDescent="0.2">
      <c r="B19" s="62"/>
      <c r="C19" s="62"/>
    </row>
    <row r="20" spans="2:21" ht="17.25" customHeight="1" x14ac:dyDescent="0.2">
      <c r="B20" s="62"/>
      <c r="C20" s="62"/>
    </row>
    <row r="21" spans="2:21" ht="17.25" customHeight="1" x14ac:dyDescent="0.2">
      <c r="B21" s="62"/>
      <c r="C21" s="62"/>
    </row>
    <row r="22" spans="2:21" ht="17.25" customHeight="1" x14ac:dyDescent="0.2">
      <c r="B22" s="62"/>
      <c r="C22" s="62"/>
    </row>
    <row r="23" spans="2:21" ht="17.25" customHeight="1" x14ac:dyDescent="0.2">
      <c r="B23" s="62"/>
      <c r="C23" s="62"/>
    </row>
    <row r="24" spans="2:21" ht="17.25" customHeight="1" x14ac:dyDescent="0.2">
      <c r="B24" s="62"/>
      <c r="C24" s="62"/>
    </row>
    <row r="25" spans="2:21" ht="17.25" customHeight="1" x14ac:dyDescent="0.2">
      <c r="B25" s="62"/>
      <c r="C25" s="62"/>
    </row>
    <row r="26" spans="2:21" ht="17.25" customHeight="1" x14ac:dyDescent="0.2">
      <c r="B26" s="62"/>
      <c r="C26" s="62"/>
    </row>
    <row r="27" spans="2:21" ht="17.25" customHeight="1" x14ac:dyDescent="0.2">
      <c r="B27" s="62"/>
      <c r="C27" s="62"/>
    </row>
    <row r="28" spans="2:21" ht="17.25" customHeight="1" x14ac:dyDescent="0.2">
      <c r="U28" s="63"/>
    </row>
    <row r="29" spans="2:21" ht="17.25" customHeight="1" x14ac:dyDescent="0.2">
      <c r="U29" s="63"/>
    </row>
    <row r="30" spans="2:21" ht="17.25" customHeight="1" x14ac:dyDescent="0.2">
      <c r="C30" s="86"/>
      <c r="D30" s="86"/>
      <c r="E30" s="86"/>
      <c r="F30" s="86"/>
      <c r="G30" s="86"/>
      <c r="H30" s="86"/>
      <c r="I30" s="86"/>
      <c r="J30" s="86"/>
      <c r="K30" s="86"/>
      <c r="L30" s="86"/>
      <c r="M30" s="86"/>
      <c r="N30" s="86"/>
      <c r="O30" s="86"/>
      <c r="P30" s="86"/>
      <c r="Q30" s="86"/>
      <c r="R30" s="86"/>
      <c r="S30" s="86"/>
      <c r="T30" s="86"/>
      <c r="U30" s="64"/>
    </row>
    <row r="31" spans="2:21" ht="17.25" customHeight="1" x14ac:dyDescent="0.2">
      <c r="B31" s="86"/>
      <c r="C31" s="86"/>
      <c r="D31" s="86"/>
      <c r="E31" s="86"/>
      <c r="F31" s="86"/>
      <c r="G31" s="86"/>
      <c r="H31" s="86"/>
      <c r="I31" s="86"/>
      <c r="J31" s="86"/>
      <c r="K31" s="86"/>
      <c r="L31" s="86"/>
      <c r="M31" s="86"/>
      <c r="N31" s="86"/>
      <c r="O31" s="86"/>
      <c r="P31" s="86"/>
      <c r="Q31" s="86"/>
      <c r="R31" s="86"/>
      <c r="S31" s="86"/>
      <c r="T31" s="86"/>
      <c r="U31" s="64"/>
    </row>
    <row r="32" spans="2:21" ht="17.25" customHeight="1" x14ac:dyDescent="0.2"/>
    <row r="33" spans="1:21" ht="17.25" customHeight="1" x14ac:dyDescent="0.2"/>
    <row r="34" spans="1:21" ht="17.25" customHeight="1" x14ac:dyDescent="0.2"/>
    <row r="35" spans="1:21" ht="17.25" customHeight="1" x14ac:dyDescent="0.2"/>
    <row r="36" spans="1:21" ht="17.25" customHeight="1" x14ac:dyDescent="0.2">
      <c r="C36" s="87"/>
      <c r="D36" s="87"/>
      <c r="E36" s="87"/>
      <c r="F36" s="87"/>
      <c r="G36" s="87"/>
      <c r="H36" s="87"/>
      <c r="I36" s="87"/>
      <c r="J36" s="87"/>
      <c r="K36" s="87"/>
      <c r="L36" s="87"/>
      <c r="M36" s="87"/>
      <c r="N36" s="87"/>
      <c r="O36" s="87"/>
      <c r="P36" s="87"/>
      <c r="Q36" s="87"/>
      <c r="R36" s="87"/>
      <c r="S36" s="87"/>
      <c r="T36" s="87"/>
    </row>
    <row r="37" spans="1:21" ht="17.25" customHeight="1" x14ac:dyDescent="0.2">
      <c r="A37" s="341">
        <f>入力シート!C12</f>
        <v>0</v>
      </c>
      <c r="B37" s="341"/>
      <c r="C37" s="341"/>
      <c r="D37" s="341"/>
      <c r="E37" s="341"/>
      <c r="F37" s="341"/>
      <c r="G37" s="341"/>
      <c r="H37" s="341"/>
      <c r="I37" s="341"/>
      <c r="J37" s="341"/>
      <c r="K37" s="341"/>
      <c r="L37" s="341"/>
      <c r="M37" s="341"/>
      <c r="N37" s="341"/>
      <c r="O37" s="341"/>
      <c r="P37" s="341"/>
      <c r="Q37" s="341"/>
      <c r="R37" s="341"/>
      <c r="S37" s="341"/>
      <c r="T37" s="341"/>
    </row>
    <row r="38" spans="1:21" ht="17.25" customHeight="1" x14ac:dyDescent="0.2">
      <c r="A38" s="341"/>
      <c r="B38" s="341"/>
      <c r="C38" s="341"/>
      <c r="D38" s="341"/>
      <c r="E38" s="341"/>
      <c r="F38" s="341"/>
      <c r="G38" s="341"/>
      <c r="H38" s="341"/>
      <c r="I38" s="341"/>
      <c r="J38" s="341"/>
      <c r="K38" s="341"/>
      <c r="L38" s="341"/>
      <c r="M38" s="341"/>
      <c r="N38" s="341"/>
      <c r="O38" s="341"/>
      <c r="P38" s="341"/>
      <c r="Q38" s="341"/>
      <c r="R38" s="341"/>
      <c r="S38" s="341"/>
      <c r="T38" s="341"/>
    </row>
    <row r="39" spans="1:21" ht="17.25" customHeight="1" x14ac:dyDescent="0.2">
      <c r="A39" s="341"/>
      <c r="B39" s="341"/>
      <c r="C39" s="341"/>
      <c r="D39" s="341"/>
      <c r="E39" s="341"/>
      <c r="F39" s="341"/>
      <c r="G39" s="341"/>
      <c r="H39" s="341"/>
      <c r="I39" s="341"/>
      <c r="J39" s="341"/>
      <c r="K39" s="341"/>
      <c r="L39" s="341"/>
      <c r="M39" s="341"/>
      <c r="N39" s="341"/>
      <c r="O39" s="341"/>
      <c r="P39" s="341"/>
      <c r="Q39" s="341"/>
      <c r="R39" s="341"/>
      <c r="S39" s="341"/>
      <c r="T39" s="341"/>
    </row>
    <row r="40" spans="1:21" ht="17.25" customHeight="1" x14ac:dyDescent="0.2">
      <c r="A40" s="341"/>
      <c r="B40" s="341"/>
      <c r="C40" s="341"/>
      <c r="D40" s="341"/>
      <c r="E40" s="341"/>
      <c r="F40" s="341"/>
      <c r="G40" s="341"/>
      <c r="H40" s="341"/>
      <c r="I40" s="341"/>
      <c r="J40" s="341"/>
      <c r="K40" s="341"/>
      <c r="L40" s="341"/>
      <c r="M40" s="341"/>
      <c r="N40" s="341"/>
      <c r="O40" s="341"/>
      <c r="P40" s="341"/>
      <c r="Q40" s="341"/>
      <c r="R40" s="341"/>
      <c r="S40" s="341"/>
      <c r="T40" s="341"/>
    </row>
    <row r="41" spans="1:21" ht="17.25" customHeight="1" x14ac:dyDescent="0.2">
      <c r="A41" s="342" t="str">
        <f ca="1">入力シート!C10&amp;"年 "&amp;入力シート!E10&amp;"月　作成"</f>
        <v>2026年 10月　作成</v>
      </c>
      <c r="B41" s="342"/>
      <c r="C41" s="342"/>
      <c r="D41" s="342"/>
      <c r="E41" s="342"/>
      <c r="F41" s="342"/>
      <c r="G41" s="342"/>
      <c r="H41" s="342"/>
      <c r="I41" s="342"/>
      <c r="J41" s="342"/>
      <c r="K41" s="342"/>
      <c r="L41" s="342"/>
      <c r="M41" s="342"/>
      <c r="N41" s="342"/>
      <c r="O41" s="342"/>
      <c r="P41" s="342"/>
      <c r="Q41" s="342"/>
      <c r="R41" s="342"/>
      <c r="S41" s="342"/>
      <c r="T41" s="342"/>
    </row>
    <row r="42" spans="1:21" ht="17.25" customHeight="1" x14ac:dyDescent="0.2">
      <c r="A42" s="342"/>
      <c r="B42" s="342"/>
      <c r="C42" s="342"/>
      <c r="D42" s="342"/>
      <c r="E42" s="342"/>
      <c r="F42" s="342"/>
      <c r="G42" s="342"/>
      <c r="H42" s="342"/>
      <c r="I42" s="342"/>
      <c r="J42" s="342"/>
      <c r="K42" s="342"/>
      <c r="L42" s="342"/>
      <c r="M42" s="342"/>
      <c r="N42" s="342"/>
      <c r="O42" s="342"/>
      <c r="P42" s="342"/>
      <c r="Q42" s="342"/>
      <c r="R42" s="342"/>
      <c r="S42" s="342"/>
      <c r="T42" s="342"/>
    </row>
    <row r="43" spans="1:21" ht="17.25" customHeight="1" x14ac:dyDescent="0.2">
      <c r="B43" s="62"/>
      <c r="C43" s="62"/>
    </row>
    <row r="44" spans="1:21" ht="17.25" customHeight="1" x14ac:dyDescent="0.2">
      <c r="B44" s="62"/>
      <c r="C44" s="62"/>
    </row>
    <row r="45" spans="1:21" ht="17.25" customHeight="1" x14ac:dyDescent="0.2">
      <c r="B45" s="62"/>
      <c r="C45" s="62"/>
    </row>
    <row r="46" spans="1:21" ht="17.25" customHeight="1" x14ac:dyDescent="0.2">
      <c r="B46" s="62"/>
      <c r="C46" s="62"/>
    </row>
    <row r="47" spans="1:21" ht="17.25" customHeight="1" x14ac:dyDescent="0.2">
      <c r="B47" s="62"/>
      <c r="C47" s="62"/>
    </row>
    <row r="48" spans="1:21" ht="21.75" customHeight="1" x14ac:dyDescent="0.2">
      <c r="A48" s="212" t="s">
        <v>3</v>
      </c>
      <c r="B48" s="212"/>
      <c r="C48" s="212"/>
      <c r="D48" s="212"/>
      <c r="E48" s="212"/>
      <c r="F48" s="212"/>
      <c r="G48" s="212"/>
      <c r="H48" s="212"/>
      <c r="I48" s="212"/>
      <c r="J48" s="212"/>
      <c r="K48" s="212"/>
      <c r="L48" s="212"/>
      <c r="M48" s="212"/>
      <c r="N48" s="212"/>
      <c r="O48" s="212"/>
      <c r="P48" s="212"/>
      <c r="Q48" s="212"/>
      <c r="R48" s="212"/>
      <c r="S48" s="212"/>
      <c r="T48" s="212"/>
      <c r="U48" s="65"/>
    </row>
    <row r="49" spans="1:35" ht="21.75" customHeight="1" x14ac:dyDescent="0.2">
      <c r="A49" s="197" t="s">
        <v>30</v>
      </c>
      <c r="B49" s="197"/>
      <c r="C49" s="197"/>
      <c r="D49" s="197"/>
      <c r="E49" s="197"/>
      <c r="F49" s="197"/>
      <c r="G49" s="197"/>
      <c r="H49" s="197"/>
      <c r="I49" s="197"/>
      <c r="J49" s="197"/>
      <c r="K49" s="197"/>
      <c r="L49" s="197"/>
      <c r="M49" s="197"/>
      <c r="N49" s="197"/>
      <c r="O49" s="197"/>
      <c r="P49" s="197"/>
      <c r="Q49" s="197"/>
      <c r="R49" s="197"/>
      <c r="S49" s="197"/>
      <c r="T49" s="197"/>
      <c r="U49" s="67"/>
      <c r="AI49" s="60" t="s">
        <v>12</v>
      </c>
    </row>
    <row r="50" spans="1:35" ht="21.75" customHeight="1" x14ac:dyDescent="0.2">
      <c r="A50" s="197"/>
      <c r="B50" s="197"/>
      <c r="C50" s="197"/>
      <c r="D50" s="197"/>
      <c r="E50" s="197"/>
      <c r="F50" s="197"/>
      <c r="G50" s="197"/>
      <c r="H50" s="197"/>
      <c r="I50" s="197"/>
      <c r="J50" s="197"/>
      <c r="K50" s="197"/>
      <c r="L50" s="197"/>
      <c r="M50" s="197"/>
      <c r="N50" s="197"/>
      <c r="O50" s="197"/>
      <c r="P50" s="197"/>
      <c r="Q50" s="197"/>
      <c r="R50" s="197"/>
      <c r="S50" s="197"/>
      <c r="T50" s="197"/>
      <c r="U50" s="67"/>
    </row>
    <row r="51" spans="1:35" ht="21.75" customHeight="1" x14ac:dyDescent="0.2">
      <c r="A51" s="264"/>
      <c r="B51" s="264"/>
      <c r="C51" s="264"/>
      <c r="D51" s="264"/>
      <c r="E51" s="264"/>
      <c r="F51" s="264"/>
      <c r="G51" s="264"/>
      <c r="H51" s="264"/>
      <c r="I51" s="264"/>
      <c r="J51" s="264"/>
      <c r="K51" s="264"/>
      <c r="L51" s="264"/>
      <c r="M51" s="264"/>
      <c r="N51" s="264"/>
      <c r="O51" s="264"/>
      <c r="P51" s="264"/>
      <c r="Q51" s="264"/>
      <c r="R51" s="264"/>
      <c r="S51" s="264"/>
      <c r="T51" s="264"/>
      <c r="U51" s="67"/>
    </row>
    <row r="52" spans="1:35" ht="21.75" customHeight="1" x14ac:dyDescent="0.2">
      <c r="A52" s="189" t="s">
        <v>31</v>
      </c>
      <c r="B52" s="189"/>
      <c r="C52" s="189"/>
      <c r="D52" s="189"/>
      <c r="E52" s="189"/>
      <c r="F52" s="189"/>
      <c r="G52" s="189"/>
      <c r="H52" s="189"/>
      <c r="I52" s="189"/>
      <c r="J52" s="189"/>
      <c r="K52" s="189"/>
      <c r="L52" s="189"/>
      <c r="M52" s="189"/>
      <c r="N52" s="189"/>
      <c r="O52" s="189"/>
      <c r="P52" s="189"/>
      <c r="Q52" s="189"/>
      <c r="R52" s="189"/>
      <c r="S52" s="189"/>
      <c r="T52" s="189"/>
      <c r="U52" s="67"/>
    </row>
    <row r="53" spans="1:35" ht="21.75" customHeight="1" x14ac:dyDescent="0.2">
      <c r="A53" s="189" t="s">
        <v>178</v>
      </c>
      <c r="B53" s="189"/>
      <c r="C53" s="189"/>
      <c r="D53" s="189"/>
      <c r="E53" s="189"/>
      <c r="F53" s="189"/>
      <c r="G53" s="189"/>
      <c r="H53" s="189"/>
      <c r="I53" s="189"/>
      <c r="J53" s="189"/>
      <c r="K53" s="189"/>
      <c r="L53" s="189"/>
      <c r="M53" s="189"/>
      <c r="N53" s="189"/>
      <c r="O53" s="189"/>
      <c r="P53" s="189"/>
      <c r="Q53" s="189"/>
      <c r="R53" s="189"/>
      <c r="S53" s="189"/>
      <c r="T53" s="189"/>
      <c r="U53" s="67"/>
    </row>
    <row r="54" spans="1:35" ht="21.75" customHeight="1" x14ac:dyDescent="0.2">
      <c r="A54" s="189"/>
      <c r="B54" s="189"/>
      <c r="C54" s="189"/>
      <c r="D54" s="189"/>
      <c r="E54" s="189"/>
      <c r="F54" s="189"/>
      <c r="G54" s="189"/>
      <c r="H54" s="189"/>
      <c r="I54" s="189"/>
      <c r="J54" s="189"/>
      <c r="K54" s="189"/>
      <c r="L54" s="189"/>
      <c r="M54" s="189"/>
      <c r="N54" s="189"/>
      <c r="O54" s="189"/>
      <c r="P54" s="189"/>
      <c r="Q54" s="189"/>
      <c r="R54" s="189"/>
      <c r="S54" s="189"/>
      <c r="T54" s="189"/>
      <c r="U54" s="67"/>
    </row>
    <row r="55" spans="1:35" ht="21.75" customHeight="1" x14ac:dyDescent="0.2">
      <c r="A55" s="264"/>
      <c r="B55" s="264"/>
      <c r="C55" s="264"/>
      <c r="D55" s="264"/>
      <c r="E55" s="264"/>
      <c r="F55" s="264"/>
      <c r="G55" s="264"/>
      <c r="H55" s="264"/>
      <c r="I55" s="264"/>
      <c r="J55" s="264"/>
      <c r="K55" s="264"/>
      <c r="L55" s="264"/>
      <c r="M55" s="264"/>
      <c r="N55" s="264"/>
      <c r="O55" s="264"/>
      <c r="P55" s="264"/>
      <c r="Q55" s="264"/>
      <c r="R55" s="264"/>
      <c r="S55" s="264"/>
      <c r="T55" s="264"/>
      <c r="U55" s="67"/>
    </row>
    <row r="56" spans="1:35" ht="21.75" customHeight="1" x14ac:dyDescent="0.2">
      <c r="A56" s="212" t="s">
        <v>32</v>
      </c>
      <c r="B56" s="212"/>
      <c r="C56" s="212"/>
      <c r="D56" s="212"/>
      <c r="E56" s="212"/>
      <c r="F56" s="212"/>
      <c r="G56" s="212"/>
      <c r="H56" s="212"/>
      <c r="I56" s="212"/>
      <c r="J56" s="212"/>
      <c r="K56" s="212"/>
      <c r="L56" s="212"/>
      <c r="M56" s="212"/>
      <c r="N56" s="212"/>
      <c r="O56" s="212"/>
      <c r="P56" s="212"/>
      <c r="Q56" s="212"/>
      <c r="R56" s="212"/>
      <c r="S56" s="212"/>
      <c r="T56" s="212"/>
      <c r="U56" s="65"/>
    </row>
    <row r="57" spans="1:35" ht="21.75" customHeight="1" x14ac:dyDescent="0.2">
      <c r="A57" s="189" t="s">
        <v>33</v>
      </c>
      <c r="B57" s="189"/>
      <c r="C57" s="189"/>
      <c r="D57" s="189"/>
      <c r="E57" s="189"/>
      <c r="F57" s="189"/>
      <c r="G57" s="189"/>
      <c r="H57" s="189"/>
      <c r="I57" s="189"/>
      <c r="J57" s="189"/>
      <c r="K57" s="189"/>
      <c r="L57" s="189"/>
      <c r="M57" s="189"/>
      <c r="N57" s="189"/>
      <c r="O57" s="189"/>
      <c r="P57" s="189"/>
      <c r="Q57" s="189"/>
      <c r="R57" s="189"/>
      <c r="S57" s="189"/>
      <c r="T57" s="189"/>
      <c r="U57" s="67"/>
    </row>
    <row r="58" spans="1:35" ht="21.75" customHeight="1" x14ac:dyDescent="0.2">
      <c r="A58" s="264"/>
      <c r="B58" s="264"/>
      <c r="C58" s="264"/>
      <c r="D58" s="264"/>
      <c r="E58" s="264"/>
      <c r="F58" s="264"/>
      <c r="G58" s="264"/>
      <c r="H58" s="264"/>
      <c r="I58" s="264"/>
      <c r="J58" s="264"/>
      <c r="K58" s="264"/>
      <c r="L58" s="264"/>
      <c r="M58" s="264"/>
      <c r="N58" s="264"/>
      <c r="O58" s="264"/>
      <c r="P58" s="264"/>
      <c r="Q58" s="264"/>
      <c r="R58" s="264"/>
      <c r="S58" s="264"/>
      <c r="T58" s="264"/>
      <c r="U58" s="68"/>
    </row>
    <row r="59" spans="1:35" ht="18.5" x14ac:dyDescent="0.2">
      <c r="A59" s="65" t="s">
        <v>41</v>
      </c>
      <c r="C59" s="65"/>
      <c r="D59" s="65"/>
      <c r="E59" s="65"/>
      <c r="F59" s="65"/>
      <c r="G59" s="65"/>
      <c r="H59" s="65"/>
      <c r="I59" s="65"/>
      <c r="J59" s="65"/>
      <c r="K59" s="65"/>
      <c r="L59" s="65"/>
      <c r="M59" s="65"/>
      <c r="N59" s="65"/>
      <c r="O59" s="65"/>
      <c r="P59" s="65"/>
      <c r="Q59" s="65"/>
      <c r="R59" s="65"/>
      <c r="S59" s="65"/>
      <c r="T59" s="65"/>
      <c r="U59" s="68"/>
    </row>
    <row r="60" spans="1:35" ht="19" thickBot="1" x14ac:dyDescent="0.25">
      <c r="B60" s="68"/>
      <c r="C60" s="68"/>
      <c r="D60" s="68"/>
      <c r="E60" s="68"/>
      <c r="F60" s="68"/>
      <c r="G60" s="68"/>
      <c r="H60" s="68"/>
      <c r="I60" s="68"/>
      <c r="J60" s="68"/>
      <c r="K60" s="68"/>
      <c r="L60" s="68"/>
      <c r="M60" s="68"/>
      <c r="N60" s="68"/>
      <c r="O60" s="68"/>
      <c r="P60" s="68"/>
      <c r="Q60" s="68"/>
      <c r="R60" s="68"/>
      <c r="S60" s="68"/>
      <c r="T60" s="68"/>
      <c r="U60" s="68"/>
    </row>
    <row r="61" spans="1:35" ht="29.25" customHeight="1" x14ac:dyDescent="0.2">
      <c r="B61" s="319"/>
      <c r="C61" s="320"/>
      <c r="D61" s="320" t="s">
        <v>37</v>
      </c>
      <c r="E61" s="320"/>
      <c r="F61" s="320"/>
      <c r="G61" s="320"/>
      <c r="H61" s="320"/>
      <c r="I61" s="320"/>
      <c r="J61" s="320"/>
      <c r="K61" s="320" t="s">
        <v>38</v>
      </c>
      <c r="L61" s="320"/>
      <c r="M61" s="320"/>
      <c r="N61" s="320"/>
      <c r="O61" s="320"/>
      <c r="P61" s="320"/>
      <c r="Q61" s="320"/>
      <c r="R61" s="334" t="s">
        <v>34</v>
      </c>
      <c r="S61" s="335"/>
      <c r="T61" s="336"/>
    </row>
    <row r="62" spans="1:35" ht="29.25" customHeight="1" x14ac:dyDescent="0.2">
      <c r="B62" s="181" t="s">
        <v>184</v>
      </c>
      <c r="C62" s="182"/>
      <c r="D62" s="279">
        <f>入力シート!E24</f>
        <v>0</v>
      </c>
      <c r="E62" s="280"/>
      <c r="F62" s="280"/>
      <c r="G62" s="69" t="s">
        <v>183</v>
      </c>
      <c r="H62" s="332">
        <f>入力シート!I24</f>
        <v>0</v>
      </c>
      <c r="I62" s="332"/>
      <c r="J62" s="333"/>
      <c r="K62" s="279">
        <f>入力シート!E28</f>
        <v>0</v>
      </c>
      <c r="L62" s="280"/>
      <c r="M62" s="280"/>
      <c r="N62" s="69" t="s">
        <v>183</v>
      </c>
      <c r="O62" s="332">
        <f>入力シート!I28</f>
        <v>0</v>
      </c>
      <c r="P62" s="332"/>
      <c r="Q62" s="333"/>
      <c r="R62" s="288" t="s">
        <v>186</v>
      </c>
      <c r="S62" s="289"/>
      <c r="T62" s="290"/>
    </row>
    <row r="63" spans="1:35" ht="29.25" customHeight="1" x14ac:dyDescent="0.2">
      <c r="B63" s="181" t="s">
        <v>35</v>
      </c>
      <c r="C63" s="182"/>
      <c r="D63" s="182" t="str">
        <f>入力シート!I26&amp;"名"</f>
        <v>名</v>
      </c>
      <c r="E63" s="182"/>
      <c r="F63" s="182"/>
      <c r="G63" s="182"/>
      <c r="H63" s="182"/>
      <c r="I63" s="182"/>
      <c r="J63" s="182"/>
      <c r="K63" s="182" t="str">
        <f>入力シート!I30&amp;"名"</f>
        <v>名</v>
      </c>
      <c r="L63" s="182"/>
      <c r="M63" s="182"/>
      <c r="N63" s="182"/>
      <c r="O63" s="182"/>
      <c r="P63" s="182"/>
      <c r="Q63" s="182"/>
      <c r="R63" s="285" t="str">
        <f>IF(入力シート!G32="平日と異なる",入力シート!I34&amp;"名","（平日と同じ）")</f>
        <v>（平日と同じ）</v>
      </c>
      <c r="S63" s="286"/>
      <c r="T63" s="287"/>
    </row>
    <row r="64" spans="1:35" ht="29.25" customHeight="1" thickBot="1" x14ac:dyDescent="0.25">
      <c r="B64" s="183" t="s">
        <v>185</v>
      </c>
      <c r="C64" s="184"/>
      <c r="D64" s="184" t="str">
        <f>入力シート!E26&amp;"名"</f>
        <v>名</v>
      </c>
      <c r="E64" s="184"/>
      <c r="F64" s="184"/>
      <c r="G64" s="184"/>
      <c r="H64" s="184"/>
      <c r="I64" s="184"/>
      <c r="J64" s="184"/>
      <c r="K64" s="184" t="str">
        <f>入力シート!E30&amp;"名"</f>
        <v>名</v>
      </c>
      <c r="L64" s="184"/>
      <c r="M64" s="184"/>
      <c r="N64" s="184"/>
      <c r="O64" s="184"/>
      <c r="P64" s="184"/>
      <c r="Q64" s="184"/>
      <c r="R64" s="282" t="str">
        <f>IF(入力シート!G32="平日と異なる",入力シート!E34&amp;"名","（平日と同じ）")</f>
        <v>（平日と同じ）</v>
      </c>
      <c r="S64" s="283"/>
      <c r="T64" s="284"/>
    </row>
    <row r="65" spans="2:21" ht="18.5" x14ac:dyDescent="0.2">
      <c r="B65" s="68"/>
      <c r="C65" s="68"/>
      <c r="D65" s="65"/>
      <c r="E65" s="65"/>
      <c r="F65" s="65"/>
      <c r="G65" s="65"/>
      <c r="H65" s="65"/>
      <c r="I65" s="65"/>
      <c r="J65" s="65"/>
      <c r="K65" s="65"/>
      <c r="U65" s="68"/>
    </row>
    <row r="66" spans="2:21" ht="18.5" x14ac:dyDescent="0.2">
      <c r="B66" s="68"/>
      <c r="C66" s="68"/>
      <c r="D66" s="65"/>
      <c r="E66" s="65"/>
      <c r="F66" s="65"/>
      <c r="G66" s="65"/>
      <c r="H66" s="65"/>
      <c r="I66" s="65"/>
      <c r="J66" s="65"/>
      <c r="K66" s="65"/>
      <c r="U66" s="68"/>
    </row>
    <row r="67" spans="2:21" ht="18.5" x14ac:dyDescent="0.2">
      <c r="B67" s="68"/>
      <c r="C67" s="68"/>
      <c r="F67" s="65"/>
      <c r="G67" s="65"/>
      <c r="J67" s="65"/>
      <c r="K67" s="65"/>
      <c r="L67" s="68"/>
      <c r="M67" s="68"/>
      <c r="N67" s="68"/>
      <c r="O67" s="68"/>
      <c r="P67" s="68"/>
      <c r="Q67" s="68"/>
      <c r="R67" s="68"/>
      <c r="S67" s="68"/>
      <c r="T67" s="68"/>
      <c r="U67" s="68"/>
    </row>
    <row r="68" spans="2:21" ht="18.5" x14ac:dyDescent="0.2">
      <c r="B68" s="68"/>
      <c r="C68" s="68"/>
      <c r="D68" s="68"/>
      <c r="E68" s="68"/>
      <c r="F68" s="68"/>
      <c r="G68" s="68"/>
      <c r="H68" s="68"/>
      <c r="I68" s="68"/>
      <c r="J68" s="68"/>
      <c r="K68" s="68"/>
      <c r="L68" s="68"/>
      <c r="M68" s="68"/>
      <c r="N68" s="68"/>
      <c r="O68" s="68"/>
      <c r="P68" s="68"/>
      <c r="Q68" s="68"/>
      <c r="R68" s="68"/>
      <c r="S68" s="68"/>
      <c r="T68" s="68"/>
      <c r="U68" s="68"/>
    </row>
    <row r="69" spans="2:21" ht="18.5" x14ac:dyDescent="0.2">
      <c r="B69" s="68"/>
      <c r="C69" s="68"/>
      <c r="D69" s="68"/>
      <c r="E69" s="68"/>
      <c r="F69" s="68"/>
      <c r="G69" s="68"/>
      <c r="H69" s="68"/>
      <c r="I69" s="68"/>
      <c r="J69" s="68"/>
      <c r="K69" s="68"/>
      <c r="L69" s="68"/>
      <c r="M69" s="68"/>
      <c r="N69" s="68"/>
      <c r="O69" s="68"/>
      <c r="P69" s="68"/>
      <c r="Q69" s="68"/>
      <c r="R69" s="68"/>
      <c r="S69" s="68"/>
      <c r="T69" s="68"/>
      <c r="U69" s="68"/>
    </row>
    <row r="70" spans="2:21" ht="18.5" x14ac:dyDescent="0.2">
      <c r="B70" s="68"/>
      <c r="C70" s="68"/>
      <c r="D70" s="68"/>
      <c r="E70" s="68"/>
      <c r="F70" s="68"/>
      <c r="G70" s="68"/>
      <c r="H70" s="68"/>
      <c r="I70" s="68"/>
      <c r="J70" s="68"/>
      <c r="K70" s="68"/>
      <c r="L70" s="68"/>
      <c r="M70" s="68"/>
      <c r="N70" s="68"/>
      <c r="O70" s="68"/>
      <c r="P70" s="68"/>
      <c r="Q70" s="68"/>
      <c r="R70" s="68"/>
      <c r="S70" s="68"/>
      <c r="T70" s="68"/>
      <c r="U70" s="68"/>
    </row>
    <row r="71" spans="2:21" ht="18.5" x14ac:dyDescent="0.2">
      <c r="B71" s="68"/>
      <c r="C71" s="68"/>
      <c r="D71" s="68"/>
      <c r="E71" s="68"/>
      <c r="F71" s="68"/>
      <c r="G71" s="68"/>
      <c r="H71" s="68"/>
      <c r="I71" s="68"/>
      <c r="J71" s="68"/>
      <c r="K71" s="68"/>
      <c r="L71" s="68"/>
      <c r="M71" s="68"/>
      <c r="N71" s="68"/>
      <c r="O71" s="68"/>
      <c r="P71" s="68"/>
      <c r="Q71" s="68"/>
      <c r="R71" s="68"/>
      <c r="S71" s="68"/>
      <c r="T71" s="68"/>
      <c r="U71" s="68"/>
    </row>
    <row r="72" spans="2:21" ht="18.5" x14ac:dyDescent="0.2">
      <c r="B72" s="68"/>
      <c r="C72" s="68"/>
      <c r="D72" s="68"/>
      <c r="E72" s="68"/>
      <c r="F72" s="68"/>
      <c r="G72" s="68"/>
      <c r="H72" s="68"/>
      <c r="I72" s="68"/>
      <c r="J72" s="68"/>
      <c r="K72" s="68"/>
      <c r="L72" s="68"/>
      <c r="M72" s="68"/>
      <c r="N72" s="68"/>
      <c r="O72" s="68"/>
      <c r="P72" s="68"/>
      <c r="Q72" s="68"/>
      <c r="R72" s="68"/>
      <c r="S72" s="68"/>
      <c r="T72" s="68"/>
      <c r="U72" s="68"/>
    </row>
    <row r="73" spans="2:21" ht="18.5" x14ac:dyDescent="0.2">
      <c r="B73" s="68"/>
      <c r="C73" s="68"/>
      <c r="D73" s="68"/>
      <c r="E73" s="68"/>
      <c r="F73" s="68"/>
      <c r="G73" s="68"/>
      <c r="H73" s="68"/>
      <c r="I73" s="68"/>
      <c r="J73" s="68"/>
      <c r="K73" s="68"/>
      <c r="L73" s="68"/>
      <c r="M73" s="68"/>
      <c r="N73" s="68"/>
      <c r="O73" s="68"/>
      <c r="P73" s="68"/>
      <c r="Q73" s="68"/>
      <c r="R73" s="68"/>
      <c r="S73" s="68"/>
      <c r="T73" s="68"/>
      <c r="U73" s="68"/>
    </row>
    <row r="74" spans="2:21" ht="18.5" x14ac:dyDescent="0.2">
      <c r="B74" s="68"/>
      <c r="C74" s="68"/>
      <c r="D74" s="68"/>
      <c r="E74" s="68"/>
      <c r="F74" s="68"/>
      <c r="G74" s="68"/>
      <c r="H74" s="68"/>
      <c r="I74" s="68"/>
      <c r="J74" s="68"/>
      <c r="K74" s="68"/>
      <c r="L74" s="68"/>
      <c r="M74" s="68"/>
      <c r="N74" s="68"/>
      <c r="O74" s="68"/>
      <c r="P74" s="68"/>
      <c r="Q74" s="68"/>
      <c r="R74" s="68"/>
      <c r="S74" s="68"/>
      <c r="T74" s="68"/>
      <c r="U74" s="68"/>
    </row>
    <row r="75" spans="2:21" ht="18.5" x14ac:dyDescent="0.2">
      <c r="B75" s="68"/>
      <c r="C75" s="68"/>
      <c r="D75" s="68"/>
      <c r="E75" s="68"/>
      <c r="F75" s="68"/>
      <c r="G75" s="68"/>
      <c r="H75" s="68"/>
      <c r="I75" s="68"/>
      <c r="J75" s="68"/>
      <c r="K75" s="68"/>
      <c r="L75" s="68"/>
      <c r="M75" s="68"/>
      <c r="N75" s="68"/>
      <c r="O75" s="68"/>
      <c r="P75" s="68"/>
      <c r="Q75" s="68"/>
      <c r="R75" s="68"/>
      <c r="S75" s="68"/>
      <c r="T75" s="68"/>
      <c r="U75" s="68"/>
    </row>
    <row r="76" spans="2:21" ht="18.5" x14ac:dyDescent="0.2">
      <c r="B76" s="68"/>
      <c r="C76" s="68"/>
      <c r="D76" s="68"/>
      <c r="E76" s="68"/>
      <c r="F76" s="68"/>
      <c r="G76" s="68"/>
      <c r="H76" s="68"/>
      <c r="I76" s="68"/>
      <c r="J76" s="68"/>
      <c r="K76" s="68"/>
      <c r="L76" s="68"/>
      <c r="M76" s="68"/>
      <c r="N76" s="68"/>
      <c r="O76" s="68"/>
      <c r="P76" s="68"/>
      <c r="Q76" s="68"/>
      <c r="R76" s="68"/>
      <c r="S76" s="68"/>
      <c r="T76" s="68"/>
      <c r="U76" s="68"/>
    </row>
    <row r="77" spans="2:21" ht="18.5" x14ac:dyDescent="0.2">
      <c r="B77" s="68"/>
      <c r="C77" s="68"/>
      <c r="D77" s="68"/>
      <c r="E77" s="68"/>
      <c r="F77" s="68"/>
      <c r="G77" s="68"/>
      <c r="H77" s="68"/>
      <c r="I77" s="68"/>
      <c r="J77" s="68"/>
      <c r="K77" s="68"/>
      <c r="L77" s="68"/>
      <c r="M77" s="68"/>
      <c r="N77" s="68"/>
      <c r="O77" s="68"/>
      <c r="P77" s="68"/>
      <c r="Q77" s="68"/>
      <c r="R77" s="68"/>
      <c r="S77" s="68"/>
      <c r="T77" s="68"/>
      <c r="U77" s="68"/>
    </row>
    <row r="78" spans="2:21" ht="18.5" x14ac:dyDescent="0.2">
      <c r="B78" s="68"/>
      <c r="C78" s="68"/>
      <c r="D78" s="68"/>
      <c r="E78" s="68"/>
      <c r="F78" s="68"/>
      <c r="G78" s="68"/>
      <c r="H78" s="68"/>
      <c r="I78" s="68"/>
      <c r="J78" s="68"/>
      <c r="K78" s="68"/>
      <c r="L78" s="68"/>
      <c r="M78" s="68"/>
      <c r="N78" s="68"/>
      <c r="O78" s="68"/>
      <c r="P78" s="68"/>
      <c r="Q78" s="68"/>
      <c r="R78" s="68"/>
      <c r="S78" s="68"/>
      <c r="T78" s="68"/>
      <c r="U78" s="68"/>
    </row>
    <row r="79" spans="2:21" ht="18.5" x14ac:dyDescent="0.2">
      <c r="B79" s="68"/>
      <c r="C79" s="68"/>
      <c r="D79" s="68"/>
      <c r="E79" s="68"/>
      <c r="F79" s="68"/>
      <c r="G79" s="68"/>
      <c r="H79" s="68"/>
      <c r="I79" s="68"/>
      <c r="J79" s="68"/>
      <c r="K79" s="68"/>
      <c r="L79" s="68"/>
      <c r="M79" s="68"/>
      <c r="N79" s="68"/>
      <c r="O79" s="68"/>
      <c r="P79" s="68"/>
      <c r="Q79" s="68"/>
      <c r="R79" s="68"/>
      <c r="S79" s="68"/>
      <c r="T79" s="68"/>
      <c r="U79" s="68"/>
    </row>
    <row r="80" spans="2:21" ht="18.5" x14ac:dyDescent="0.2">
      <c r="B80" s="68"/>
      <c r="C80" s="68"/>
      <c r="D80" s="68"/>
      <c r="E80" s="68"/>
      <c r="F80" s="68"/>
      <c r="G80" s="68"/>
      <c r="H80" s="68"/>
      <c r="I80" s="68"/>
      <c r="J80" s="68"/>
      <c r="K80" s="68"/>
      <c r="L80" s="68"/>
      <c r="M80" s="68"/>
      <c r="N80" s="68"/>
      <c r="O80" s="68"/>
      <c r="P80" s="68"/>
      <c r="Q80" s="68"/>
      <c r="R80" s="68"/>
      <c r="S80" s="68"/>
      <c r="T80" s="68"/>
      <c r="U80" s="68"/>
    </row>
    <row r="81" spans="1:21" ht="18.5" x14ac:dyDescent="0.2">
      <c r="B81" s="68"/>
      <c r="C81" s="68"/>
      <c r="D81" s="68"/>
      <c r="E81" s="68"/>
      <c r="F81" s="68"/>
      <c r="G81" s="68"/>
      <c r="H81" s="68"/>
      <c r="I81" s="68"/>
      <c r="J81" s="68"/>
      <c r="K81" s="68"/>
      <c r="L81" s="68"/>
      <c r="M81" s="68"/>
      <c r="N81" s="68"/>
      <c r="O81" s="68"/>
      <c r="P81" s="68"/>
      <c r="Q81" s="68"/>
      <c r="R81" s="68"/>
      <c r="S81" s="68"/>
      <c r="T81" s="68"/>
      <c r="U81" s="68"/>
    </row>
    <row r="82" spans="1:21" ht="18.5" x14ac:dyDescent="0.2">
      <c r="B82" s="68"/>
      <c r="C82" s="68"/>
      <c r="D82" s="68"/>
      <c r="E82" s="68"/>
      <c r="F82" s="68"/>
      <c r="G82" s="68"/>
      <c r="H82" s="68"/>
      <c r="I82" s="68"/>
      <c r="J82" s="68"/>
      <c r="K82" s="68"/>
      <c r="L82" s="68"/>
      <c r="M82" s="68"/>
      <c r="N82" s="68"/>
      <c r="O82" s="68"/>
      <c r="P82" s="68"/>
      <c r="Q82" s="68"/>
      <c r="R82" s="68"/>
      <c r="S82" s="68"/>
      <c r="T82" s="68"/>
      <c r="U82" s="68"/>
    </row>
    <row r="83" spans="1:21" ht="18.5" x14ac:dyDescent="0.2">
      <c r="B83" s="68"/>
      <c r="C83" s="68"/>
      <c r="D83" s="68"/>
      <c r="E83" s="68"/>
      <c r="F83" s="68"/>
      <c r="G83" s="68"/>
      <c r="H83" s="68"/>
      <c r="I83" s="68"/>
      <c r="J83" s="68"/>
      <c r="K83" s="68"/>
      <c r="L83" s="68"/>
      <c r="M83" s="68"/>
      <c r="N83" s="68"/>
      <c r="O83" s="68"/>
      <c r="P83" s="68"/>
      <c r="Q83" s="68"/>
      <c r="R83" s="68"/>
      <c r="S83" s="68"/>
      <c r="T83" s="68"/>
      <c r="U83" s="68"/>
    </row>
    <row r="84" spans="1:21" ht="18.5" x14ac:dyDescent="0.2">
      <c r="B84" s="68"/>
      <c r="C84" s="68"/>
      <c r="D84" s="68"/>
      <c r="E84" s="68"/>
      <c r="F84" s="68"/>
      <c r="G84" s="68"/>
      <c r="H84" s="68"/>
      <c r="I84" s="68"/>
      <c r="J84" s="68"/>
      <c r="K84" s="68"/>
      <c r="L84" s="68"/>
      <c r="M84" s="68"/>
      <c r="N84" s="68"/>
      <c r="O84" s="68"/>
      <c r="P84" s="68"/>
      <c r="Q84" s="68"/>
      <c r="R84" s="68"/>
      <c r="S84" s="68"/>
      <c r="T84" s="68"/>
      <c r="U84" s="68"/>
    </row>
    <row r="85" spans="1:21" ht="18.5" x14ac:dyDescent="0.2">
      <c r="B85" s="68"/>
      <c r="C85" s="68"/>
      <c r="D85" s="68"/>
      <c r="E85" s="68"/>
      <c r="F85" s="68"/>
      <c r="G85" s="68"/>
      <c r="H85" s="68"/>
      <c r="I85" s="68"/>
      <c r="J85" s="68"/>
      <c r="K85" s="68"/>
      <c r="L85" s="68"/>
      <c r="M85" s="68"/>
      <c r="N85" s="68"/>
      <c r="O85" s="68"/>
      <c r="P85" s="68"/>
      <c r="Q85" s="68"/>
      <c r="R85" s="68"/>
      <c r="S85" s="68"/>
      <c r="T85" s="68"/>
      <c r="U85" s="68"/>
    </row>
    <row r="86" spans="1:21" ht="18.5" x14ac:dyDescent="0.2">
      <c r="B86" s="68"/>
      <c r="C86" s="68"/>
      <c r="D86" s="68"/>
      <c r="E86" s="68"/>
      <c r="F86" s="68"/>
      <c r="G86" s="68"/>
      <c r="H86" s="68"/>
      <c r="I86" s="68"/>
      <c r="J86" s="68"/>
      <c r="K86" s="68"/>
      <c r="L86" s="68"/>
      <c r="M86" s="68"/>
      <c r="N86" s="68"/>
      <c r="O86" s="68"/>
      <c r="P86" s="68"/>
      <c r="Q86" s="68"/>
      <c r="R86" s="68"/>
      <c r="S86" s="68"/>
      <c r="T86" s="68"/>
      <c r="U86" s="68"/>
    </row>
    <row r="87" spans="1:21" ht="18" customHeight="1" x14ac:dyDescent="0.2">
      <c r="A87" s="65" t="s">
        <v>40</v>
      </c>
      <c r="B87" s="70"/>
      <c r="C87" s="70"/>
      <c r="S87" s="321" t="s">
        <v>39</v>
      </c>
      <c r="T87" s="322"/>
    </row>
    <row r="88" spans="1:21" ht="18" customHeight="1" thickBot="1" x14ac:dyDescent="0.25">
      <c r="A88" s="281" t="s">
        <v>165</v>
      </c>
      <c r="B88" s="281"/>
      <c r="C88" s="281"/>
      <c r="D88" s="281"/>
      <c r="E88" s="281"/>
      <c r="F88" s="281"/>
      <c r="G88" s="281"/>
      <c r="H88" s="281"/>
      <c r="I88" s="281"/>
      <c r="J88" s="281"/>
      <c r="K88" s="281"/>
      <c r="L88" s="281"/>
      <c r="M88" s="281"/>
      <c r="N88" s="281"/>
      <c r="O88" s="281"/>
      <c r="P88" s="281"/>
      <c r="Q88" s="281"/>
      <c r="R88" s="281"/>
      <c r="S88" s="281"/>
      <c r="T88" s="281"/>
    </row>
    <row r="89" spans="1:21" ht="18" customHeight="1" x14ac:dyDescent="0.2">
      <c r="A89" s="88" t="s">
        <v>42</v>
      </c>
      <c r="B89" s="89"/>
      <c r="C89" s="89"/>
      <c r="D89" s="84"/>
      <c r="E89" s="71"/>
      <c r="F89" s="71"/>
      <c r="G89" s="71"/>
      <c r="H89" s="71"/>
      <c r="I89" s="71"/>
      <c r="J89" s="71"/>
      <c r="K89" s="71"/>
      <c r="L89" s="71"/>
      <c r="M89" s="71"/>
      <c r="N89" s="71"/>
      <c r="O89" s="71"/>
      <c r="P89" s="71"/>
      <c r="Q89" s="71"/>
      <c r="R89" s="71"/>
      <c r="S89" s="71"/>
      <c r="T89" s="72"/>
    </row>
    <row r="90" spans="1:21" ht="18" customHeight="1" x14ac:dyDescent="0.2">
      <c r="A90" s="74"/>
      <c r="B90" s="62"/>
      <c r="C90" s="62"/>
      <c r="T90" s="73"/>
    </row>
    <row r="91" spans="1:21" ht="18" customHeight="1" x14ac:dyDescent="0.2">
      <c r="A91" s="74"/>
      <c r="B91" s="62"/>
      <c r="C91" s="62"/>
      <c r="T91" s="73"/>
    </row>
    <row r="92" spans="1:21" ht="18" customHeight="1" x14ac:dyDescent="0.2">
      <c r="A92" s="74"/>
      <c r="B92" s="62"/>
      <c r="C92" s="62"/>
      <c r="T92" s="73"/>
    </row>
    <row r="93" spans="1:21" ht="18" customHeight="1" x14ac:dyDescent="0.2">
      <c r="A93" s="74"/>
      <c r="B93" s="62"/>
      <c r="C93" s="62"/>
      <c r="T93" s="73"/>
    </row>
    <row r="94" spans="1:21" ht="18" customHeight="1" x14ac:dyDescent="0.2">
      <c r="A94" s="74"/>
      <c r="B94" s="62"/>
      <c r="C94" s="62"/>
      <c r="T94" s="73"/>
    </row>
    <row r="95" spans="1:21" ht="18" customHeight="1" x14ac:dyDescent="0.2">
      <c r="A95" s="74"/>
      <c r="B95" s="62"/>
      <c r="C95" s="62"/>
      <c r="T95" s="73"/>
    </row>
    <row r="96" spans="1:21" ht="18" customHeight="1" x14ac:dyDescent="0.2">
      <c r="A96" s="74"/>
      <c r="B96" s="62"/>
      <c r="C96" s="62"/>
      <c r="T96" s="73"/>
    </row>
    <row r="97" spans="1:20" ht="18" customHeight="1" x14ac:dyDescent="0.2">
      <c r="A97" s="74"/>
      <c r="B97" s="62"/>
      <c r="C97" s="62"/>
      <c r="T97" s="73"/>
    </row>
    <row r="98" spans="1:20" ht="18" customHeight="1" x14ac:dyDescent="0.2">
      <c r="A98" s="74"/>
      <c r="B98" s="62"/>
      <c r="C98" s="62"/>
      <c r="T98" s="73"/>
    </row>
    <row r="99" spans="1:20" ht="18" customHeight="1" x14ac:dyDescent="0.2">
      <c r="A99" s="74"/>
      <c r="B99" s="62"/>
      <c r="C99" s="62"/>
      <c r="T99" s="73"/>
    </row>
    <row r="100" spans="1:20" ht="18" customHeight="1" x14ac:dyDescent="0.2">
      <c r="A100" s="74"/>
      <c r="B100" s="62"/>
      <c r="C100" s="62"/>
      <c r="T100" s="73"/>
    </row>
    <row r="101" spans="1:20" ht="18" customHeight="1" x14ac:dyDescent="0.2">
      <c r="A101" s="74"/>
      <c r="T101" s="73"/>
    </row>
    <row r="102" spans="1:20" ht="18" customHeight="1" x14ac:dyDescent="0.2">
      <c r="A102" s="74"/>
      <c r="B102" s="62"/>
      <c r="C102" s="62"/>
      <c r="T102" s="73"/>
    </row>
    <row r="103" spans="1:20" ht="18" customHeight="1" x14ac:dyDescent="0.2">
      <c r="A103" s="337" t="s">
        <v>166</v>
      </c>
      <c r="B103" s="338"/>
      <c r="C103" s="338"/>
      <c r="D103" s="338"/>
      <c r="E103" s="338"/>
      <c r="F103" s="338"/>
      <c r="G103" s="338"/>
      <c r="H103" s="338"/>
      <c r="I103" s="338"/>
      <c r="J103" s="338"/>
      <c r="K103" s="338"/>
      <c r="L103" s="338"/>
      <c r="M103" s="338"/>
      <c r="N103" s="338"/>
      <c r="O103" s="338"/>
      <c r="P103" s="338"/>
      <c r="Q103" s="338"/>
      <c r="R103" s="338"/>
      <c r="S103" s="338"/>
      <c r="T103" s="339"/>
    </row>
    <row r="104" spans="1:20" ht="18" customHeight="1" x14ac:dyDescent="0.2">
      <c r="A104" s="337"/>
      <c r="B104" s="338"/>
      <c r="C104" s="338"/>
      <c r="D104" s="338"/>
      <c r="E104" s="338"/>
      <c r="F104" s="338"/>
      <c r="G104" s="338"/>
      <c r="H104" s="338"/>
      <c r="I104" s="338"/>
      <c r="J104" s="338"/>
      <c r="K104" s="338"/>
      <c r="L104" s="338"/>
      <c r="M104" s="338"/>
      <c r="N104" s="338"/>
      <c r="O104" s="338"/>
      <c r="P104" s="338"/>
      <c r="Q104" s="338"/>
      <c r="R104" s="338"/>
      <c r="S104" s="338"/>
      <c r="T104" s="339"/>
    </row>
    <row r="105" spans="1:20" ht="18" customHeight="1" x14ac:dyDescent="0.2">
      <c r="A105" s="74"/>
      <c r="B105" s="62"/>
      <c r="C105" s="62"/>
      <c r="D105" s="67"/>
      <c r="E105" s="67"/>
      <c r="F105" s="67"/>
      <c r="G105" s="67"/>
      <c r="H105" s="67"/>
      <c r="I105" s="67"/>
      <c r="J105" s="67"/>
      <c r="K105" s="67"/>
      <c r="L105" s="67"/>
      <c r="M105" s="67"/>
      <c r="N105" s="67"/>
      <c r="O105" s="67"/>
      <c r="P105" s="67"/>
      <c r="Q105" s="67"/>
      <c r="R105" s="67"/>
      <c r="S105" s="67"/>
      <c r="T105" s="73"/>
    </row>
    <row r="106" spans="1:20" ht="18" customHeight="1" x14ac:dyDescent="0.2">
      <c r="A106" s="74"/>
      <c r="B106" s="62"/>
      <c r="C106" s="62"/>
      <c r="T106" s="73"/>
    </row>
    <row r="107" spans="1:20" ht="18" customHeight="1" x14ac:dyDescent="0.2">
      <c r="A107" s="74"/>
      <c r="B107" s="62"/>
      <c r="C107" s="62"/>
      <c r="T107" s="73"/>
    </row>
    <row r="108" spans="1:20" ht="18" customHeight="1" x14ac:dyDescent="0.2">
      <c r="A108" s="74"/>
      <c r="B108" s="62"/>
      <c r="C108" s="62"/>
      <c r="T108" s="73"/>
    </row>
    <row r="109" spans="1:20" ht="18" customHeight="1" x14ac:dyDescent="0.2">
      <c r="A109" s="74"/>
      <c r="B109" s="62"/>
      <c r="C109" s="62"/>
      <c r="T109" s="73"/>
    </row>
    <row r="110" spans="1:20" ht="18" customHeight="1" x14ac:dyDescent="0.2">
      <c r="A110" s="74"/>
      <c r="B110" s="62"/>
      <c r="C110" s="62"/>
      <c r="T110" s="73"/>
    </row>
    <row r="111" spans="1:20" ht="18" customHeight="1" x14ac:dyDescent="0.2">
      <c r="A111" s="74"/>
      <c r="B111" s="62"/>
      <c r="C111" s="62"/>
      <c r="T111" s="73"/>
    </row>
    <row r="112" spans="1:20" ht="18" customHeight="1" x14ac:dyDescent="0.2">
      <c r="A112" s="74"/>
      <c r="B112" s="62"/>
      <c r="C112" s="62"/>
      <c r="T112" s="73"/>
    </row>
    <row r="113" spans="1:20" ht="18" customHeight="1" x14ac:dyDescent="0.2">
      <c r="A113" s="74"/>
      <c r="B113" s="62"/>
      <c r="C113" s="62"/>
      <c r="T113" s="73"/>
    </row>
    <row r="114" spans="1:20" ht="18" customHeight="1" x14ac:dyDescent="0.2">
      <c r="A114" s="74"/>
      <c r="B114" s="62"/>
      <c r="C114" s="62"/>
      <c r="T114" s="73"/>
    </row>
    <row r="115" spans="1:20" ht="18" customHeight="1" x14ac:dyDescent="0.2">
      <c r="A115" s="74"/>
      <c r="B115" s="62"/>
      <c r="C115" s="62"/>
      <c r="T115" s="73"/>
    </row>
    <row r="116" spans="1:20" ht="18" customHeight="1" x14ac:dyDescent="0.2">
      <c r="A116" s="74"/>
      <c r="B116" s="62"/>
      <c r="C116" s="62"/>
      <c r="T116" s="73"/>
    </row>
    <row r="117" spans="1:20" ht="18" customHeight="1" x14ac:dyDescent="0.2">
      <c r="A117" s="74"/>
      <c r="B117" s="62"/>
      <c r="C117" s="62"/>
      <c r="T117" s="73"/>
    </row>
    <row r="118" spans="1:20" ht="18" customHeight="1" x14ac:dyDescent="0.2">
      <c r="A118" s="74"/>
      <c r="B118" s="62"/>
      <c r="C118" s="62"/>
      <c r="T118" s="73"/>
    </row>
    <row r="119" spans="1:20" ht="18" customHeight="1" x14ac:dyDescent="0.2">
      <c r="A119" s="74"/>
      <c r="B119" s="62"/>
      <c r="C119" s="62"/>
      <c r="T119" s="73"/>
    </row>
    <row r="120" spans="1:20" ht="18" customHeight="1" x14ac:dyDescent="0.2">
      <c r="A120" s="74"/>
      <c r="B120" s="62"/>
      <c r="C120" s="62"/>
      <c r="T120" s="73"/>
    </row>
    <row r="121" spans="1:20" ht="18" customHeight="1" x14ac:dyDescent="0.2">
      <c r="A121" s="74"/>
      <c r="B121" s="62"/>
      <c r="C121" s="62"/>
      <c r="T121" s="73"/>
    </row>
    <row r="122" spans="1:20" ht="18" customHeight="1" x14ac:dyDescent="0.2">
      <c r="A122" s="74"/>
      <c r="B122" s="62"/>
      <c r="C122" s="62"/>
      <c r="T122" s="73"/>
    </row>
    <row r="123" spans="1:20" ht="18" customHeight="1" x14ac:dyDescent="0.2">
      <c r="A123" s="74"/>
      <c r="B123" s="62"/>
      <c r="C123" s="62"/>
      <c r="T123" s="73"/>
    </row>
    <row r="124" spans="1:20" ht="18" customHeight="1" x14ac:dyDescent="0.2">
      <c r="A124" s="74"/>
      <c r="B124" s="62"/>
      <c r="C124" s="62"/>
      <c r="T124" s="73"/>
    </row>
    <row r="125" spans="1:20" ht="18" customHeight="1" x14ac:dyDescent="0.2">
      <c r="A125" s="74"/>
      <c r="B125" s="62"/>
      <c r="C125" s="62"/>
      <c r="T125" s="73"/>
    </row>
    <row r="126" spans="1:20" ht="18" customHeight="1" x14ac:dyDescent="0.2">
      <c r="A126" s="74"/>
      <c r="B126" s="62"/>
      <c r="C126" s="62"/>
      <c r="T126" s="73"/>
    </row>
    <row r="127" spans="1:20" ht="18" customHeight="1" x14ac:dyDescent="0.2">
      <c r="A127" s="74"/>
      <c r="B127" s="62"/>
      <c r="C127" s="62"/>
      <c r="T127" s="73"/>
    </row>
    <row r="128" spans="1:20" ht="18" customHeight="1" x14ac:dyDescent="0.2">
      <c r="A128" s="74"/>
      <c r="B128" s="62"/>
      <c r="C128" s="62"/>
      <c r="T128" s="73"/>
    </row>
    <row r="129" spans="1:21" ht="18" customHeight="1" x14ac:dyDescent="0.2">
      <c r="A129" s="329" t="s">
        <v>224</v>
      </c>
      <c r="B129" s="317"/>
      <c r="C129" s="317">
        <f>入力シート!C12</f>
        <v>0</v>
      </c>
      <c r="D129" s="317"/>
      <c r="E129" s="317"/>
      <c r="F129" s="317"/>
      <c r="G129" s="317"/>
      <c r="H129" s="317"/>
      <c r="I129" s="317"/>
      <c r="J129" s="317"/>
      <c r="K129" s="317"/>
      <c r="L129" s="317">
        <f>入力シート!C16</f>
        <v>0</v>
      </c>
      <c r="M129" s="317"/>
      <c r="N129" s="317"/>
      <c r="O129" s="317"/>
      <c r="P129" s="317"/>
      <c r="Q129" s="317"/>
      <c r="R129" s="317"/>
      <c r="S129" s="317"/>
      <c r="T129" s="331"/>
    </row>
    <row r="130" spans="1:21" ht="18" customHeight="1" thickBot="1" x14ac:dyDescent="0.25">
      <c r="A130" s="327" t="s">
        <v>159</v>
      </c>
      <c r="B130" s="328"/>
      <c r="C130" s="328">
        <f>入力シート!C55</f>
        <v>0</v>
      </c>
      <c r="D130" s="328"/>
      <c r="E130" s="328"/>
      <c r="F130" s="328"/>
      <c r="G130" s="328"/>
      <c r="H130" s="328"/>
      <c r="I130" s="328"/>
      <c r="J130" s="328"/>
      <c r="K130" s="328"/>
      <c r="L130" s="328">
        <f>入力シート!C57</f>
        <v>0</v>
      </c>
      <c r="M130" s="328"/>
      <c r="N130" s="328"/>
      <c r="O130" s="328"/>
      <c r="P130" s="328"/>
      <c r="Q130" s="328"/>
      <c r="R130" s="328"/>
      <c r="S130" s="328"/>
      <c r="T130" s="330"/>
    </row>
    <row r="131" spans="1:21" ht="22.5" customHeight="1" x14ac:dyDescent="0.2">
      <c r="A131" s="212" t="s">
        <v>43</v>
      </c>
      <c r="B131" s="212"/>
      <c r="C131" s="212"/>
      <c r="D131" s="212"/>
      <c r="E131" s="212"/>
      <c r="F131" s="212"/>
      <c r="G131" s="212"/>
      <c r="H131" s="212"/>
      <c r="I131" s="212"/>
      <c r="J131" s="212"/>
      <c r="K131" s="212"/>
      <c r="L131" s="212"/>
      <c r="M131" s="212"/>
      <c r="N131" s="212"/>
      <c r="O131" s="212"/>
      <c r="P131" s="212"/>
      <c r="Q131" s="212"/>
      <c r="R131" s="212"/>
      <c r="S131" s="212"/>
      <c r="T131" s="212"/>
      <c r="U131" s="65"/>
    </row>
    <row r="132" spans="1:21" ht="22.5" customHeight="1" x14ac:dyDescent="0.2">
      <c r="A132" s="197" t="s">
        <v>196</v>
      </c>
      <c r="B132" s="197"/>
      <c r="C132" s="197"/>
      <c r="D132" s="197"/>
      <c r="E132" s="197"/>
      <c r="F132" s="197"/>
      <c r="G132" s="197"/>
      <c r="H132" s="197"/>
      <c r="I132" s="197"/>
      <c r="J132" s="197"/>
      <c r="K132" s="197"/>
      <c r="L132" s="197"/>
      <c r="M132" s="197"/>
      <c r="N132" s="197"/>
      <c r="O132" s="197"/>
      <c r="P132" s="197"/>
      <c r="Q132" s="197"/>
      <c r="R132" s="197"/>
      <c r="S132" s="197"/>
      <c r="T132" s="197"/>
      <c r="U132" s="67"/>
    </row>
    <row r="133" spans="1:21" ht="7.5" customHeight="1" thickBot="1" x14ac:dyDescent="0.25">
      <c r="A133" s="264"/>
      <c r="B133" s="264"/>
      <c r="C133" s="264"/>
      <c r="D133" s="264"/>
      <c r="E133" s="264"/>
      <c r="F133" s="264"/>
      <c r="G133" s="264"/>
      <c r="H133" s="264"/>
      <c r="I133" s="264"/>
      <c r="J133" s="264"/>
      <c r="K133" s="264"/>
      <c r="L133" s="264"/>
      <c r="M133" s="264"/>
      <c r="N133" s="264"/>
      <c r="O133" s="264"/>
      <c r="P133" s="264"/>
      <c r="Q133" s="264"/>
      <c r="R133" s="264"/>
      <c r="S133" s="264"/>
      <c r="T133" s="264"/>
      <c r="U133" s="67"/>
    </row>
    <row r="134" spans="1:21" ht="21" customHeight="1" thickBot="1" x14ac:dyDescent="0.25">
      <c r="A134" s="303" t="s">
        <v>230</v>
      </c>
      <c r="B134" s="304"/>
      <c r="C134" s="304"/>
      <c r="D134" s="304"/>
      <c r="E134" s="304"/>
      <c r="F134" s="304"/>
      <c r="G134" s="304"/>
      <c r="H134" s="304"/>
      <c r="I134" s="304"/>
      <c r="J134" s="304"/>
      <c r="K134" s="305"/>
      <c r="N134" s="326" t="s">
        <v>4</v>
      </c>
      <c r="O134" s="326"/>
      <c r="P134" s="326"/>
      <c r="Q134" s="326"/>
      <c r="R134" s="326" t="s">
        <v>5</v>
      </c>
      <c r="S134" s="326"/>
      <c r="T134" s="326"/>
    </row>
    <row r="135" spans="1:21" ht="30" customHeight="1" x14ac:dyDescent="0.2">
      <c r="A135" s="300" t="s">
        <v>13</v>
      </c>
      <c r="B135" s="301"/>
      <c r="C135" s="301"/>
      <c r="D135" s="301"/>
      <c r="E135" s="301"/>
      <c r="F135" s="301"/>
      <c r="G135" s="301"/>
      <c r="H135" s="301"/>
      <c r="I135" s="301"/>
      <c r="J135" s="301"/>
      <c r="K135" s="302"/>
      <c r="N135" s="323" t="s">
        <v>209</v>
      </c>
      <c r="O135" s="323"/>
      <c r="P135" s="323"/>
      <c r="Q135" s="323"/>
      <c r="R135" s="323" t="s">
        <v>214</v>
      </c>
      <c r="S135" s="323"/>
      <c r="T135" s="323"/>
    </row>
    <row r="136" spans="1:21" ht="21" customHeight="1" x14ac:dyDescent="0.2">
      <c r="A136" s="107" t="s">
        <v>208</v>
      </c>
      <c r="B136" s="306" t="str">
        <f>入力シート!C18&amp;"にレベル２大雨注意報発表"</f>
        <v>瑞浪市にレベル２大雨注意報発表</v>
      </c>
      <c r="C136" s="306"/>
      <c r="D136" s="306"/>
      <c r="E136" s="306"/>
      <c r="F136" s="306"/>
      <c r="G136" s="306"/>
      <c r="H136" s="306"/>
      <c r="I136" s="306"/>
      <c r="J136" s="306"/>
      <c r="K136" s="307"/>
      <c r="N136" s="324"/>
      <c r="O136" s="324"/>
      <c r="P136" s="324"/>
      <c r="Q136" s="324"/>
      <c r="R136" s="324"/>
      <c r="S136" s="324"/>
      <c r="T136" s="324"/>
    </row>
    <row r="137" spans="1:21" ht="21" customHeight="1" x14ac:dyDescent="0.2">
      <c r="A137" s="107" t="s">
        <v>208</v>
      </c>
      <c r="B137" s="310" t="s">
        <v>269</v>
      </c>
      <c r="C137" s="310"/>
      <c r="D137" s="310"/>
      <c r="E137" s="310"/>
      <c r="F137" s="310"/>
      <c r="G137" s="310"/>
      <c r="H137" s="310"/>
      <c r="I137" s="310"/>
      <c r="J137" s="310"/>
      <c r="K137" s="311"/>
      <c r="N137" s="324"/>
      <c r="O137" s="324"/>
      <c r="P137" s="324"/>
      <c r="Q137" s="324"/>
      <c r="R137" s="324"/>
      <c r="S137" s="324"/>
      <c r="T137" s="324"/>
    </row>
    <row r="138" spans="1:21" ht="21" customHeight="1" x14ac:dyDescent="0.2">
      <c r="A138" s="108"/>
      <c r="B138" s="308" t="str">
        <f>入力シート!C40&amp;"に「注意」(黄)が出現"</f>
        <v>に「注意」(黄)が出現</v>
      </c>
      <c r="C138" s="308"/>
      <c r="D138" s="308"/>
      <c r="E138" s="308"/>
      <c r="F138" s="308"/>
      <c r="G138" s="308"/>
      <c r="H138" s="308"/>
      <c r="I138" s="308"/>
      <c r="J138" s="308"/>
      <c r="K138" s="309"/>
      <c r="N138" s="324"/>
      <c r="O138" s="324"/>
      <c r="P138" s="324"/>
      <c r="Q138" s="324"/>
      <c r="R138" s="324"/>
      <c r="S138" s="324"/>
      <c r="T138" s="324"/>
    </row>
    <row r="139" spans="1:21" ht="21" customHeight="1" x14ac:dyDescent="0.2">
      <c r="A139" s="107" t="s">
        <v>208</v>
      </c>
      <c r="B139" s="296" t="str">
        <f>入力シート!C40&amp;"("&amp;入力シート!C42&amp;"地点)において
氾濫注意水位・観測開始水位に到達"</f>
        <v>(地点)において
氾濫注意水位・観測開始水位に到達</v>
      </c>
      <c r="C139" s="296"/>
      <c r="D139" s="296"/>
      <c r="E139" s="296"/>
      <c r="F139" s="296"/>
      <c r="G139" s="296"/>
      <c r="H139" s="296"/>
      <c r="I139" s="296"/>
      <c r="J139" s="296"/>
      <c r="K139" s="297"/>
      <c r="N139" s="324"/>
      <c r="O139" s="324"/>
      <c r="P139" s="324"/>
      <c r="Q139" s="324"/>
      <c r="R139" s="324"/>
      <c r="S139" s="324"/>
      <c r="T139" s="324"/>
    </row>
    <row r="140" spans="1:21" ht="21" customHeight="1" x14ac:dyDescent="0.2">
      <c r="A140" s="109"/>
      <c r="B140" s="296"/>
      <c r="C140" s="296"/>
      <c r="D140" s="296"/>
      <c r="E140" s="296"/>
      <c r="F140" s="296"/>
      <c r="G140" s="296"/>
      <c r="H140" s="296"/>
      <c r="I140" s="296"/>
      <c r="J140" s="296"/>
      <c r="K140" s="297"/>
      <c r="N140" s="324"/>
      <c r="O140" s="324"/>
      <c r="P140" s="324"/>
      <c r="Q140" s="324"/>
      <c r="R140" s="324"/>
      <c r="S140" s="324"/>
      <c r="T140" s="324"/>
    </row>
    <row r="141" spans="1:21" ht="21" customHeight="1" x14ac:dyDescent="0.2">
      <c r="A141" s="109" t="str">
        <f>IF(B141&lt;&gt;"","➣","")</f>
        <v/>
      </c>
      <c r="B141" s="296" t="str">
        <f>IF(入力シート!C46&lt;&gt;"",入力シート!C46&amp;"（"&amp;入力シート!C48&amp;"地点）において
氾濫注意水位・観測開始水位に到達","")</f>
        <v/>
      </c>
      <c r="C141" s="296"/>
      <c r="D141" s="296"/>
      <c r="E141" s="296"/>
      <c r="F141" s="296"/>
      <c r="G141" s="296"/>
      <c r="H141" s="296"/>
      <c r="I141" s="296"/>
      <c r="J141" s="296"/>
      <c r="K141" s="297"/>
      <c r="N141" s="324"/>
      <c r="O141" s="324"/>
      <c r="P141" s="324"/>
      <c r="Q141" s="324"/>
      <c r="R141" s="324"/>
      <c r="S141" s="324"/>
      <c r="T141" s="324"/>
    </row>
    <row r="142" spans="1:21" ht="21" customHeight="1" thickBot="1" x14ac:dyDescent="0.25">
      <c r="A142" s="110"/>
      <c r="B142" s="298"/>
      <c r="C142" s="298"/>
      <c r="D142" s="298"/>
      <c r="E142" s="298"/>
      <c r="F142" s="298"/>
      <c r="G142" s="298"/>
      <c r="H142" s="298"/>
      <c r="I142" s="298"/>
      <c r="J142" s="298"/>
      <c r="K142" s="299"/>
      <c r="N142" s="325"/>
      <c r="O142" s="325"/>
      <c r="P142" s="325"/>
      <c r="Q142" s="325"/>
      <c r="R142" s="325"/>
      <c r="S142" s="325"/>
      <c r="T142" s="325"/>
    </row>
    <row r="143" spans="1:21" ht="21" customHeight="1" thickBot="1" x14ac:dyDescent="0.25">
      <c r="B143" s="85"/>
      <c r="C143" s="85"/>
      <c r="D143" s="66"/>
      <c r="E143" s="66"/>
      <c r="F143" s="66"/>
      <c r="G143" s="66"/>
      <c r="H143" s="66"/>
      <c r="I143" s="66"/>
      <c r="J143" s="92"/>
      <c r="K143" s="92"/>
      <c r="N143" s="91"/>
      <c r="O143" s="93"/>
      <c r="P143" s="91"/>
      <c r="Q143" s="93"/>
      <c r="R143" s="91"/>
      <c r="S143" s="95"/>
      <c r="T143" s="93"/>
    </row>
    <row r="144" spans="1:21" ht="21" customHeight="1" thickBot="1" x14ac:dyDescent="0.25">
      <c r="A144" s="293" t="s">
        <v>231</v>
      </c>
      <c r="B144" s="294"/>
      <c r="C144" s="294"/>
      <c r="D144" s="294"/>
      <c r="E144" s="294"/>
      <c r="F144" s="294"/>
      <c r="G144" s="294"/>
      <c r="H144" s="294"/>
      <c r="I144" s="294"/>
      <c r="J144" s="294"/>
      <c r="K144" s="295"/>
      <c r="N144" s="293" t="s">
        <v>4</v>
      </c>
      <c r="O144" s="294"/>
      <c r="P144" s="294"/>
      <c r="Q144" s="295"/>
      <c r="R144" s="293" t="s">
        <v>5</v>
      </c>
      <c r="S144" s="294"/>
      <c r="T144" s="295"/>
    </row>
    <row r="145" spans="1:20" ht="30" customHeight="1" thickBot="1" x14ac:dyDescent="0.25">
      <c r="A145" s="314" t="s">
        <v>13</v>
      </c>
      <c r="B145" s="315"/>
      <c r="C145" s="315"/>
      <c r="D145" s="315"/>
      <c r="E145" s="315"/>
      <c r="F145" s="315"/>
      <c r="G145" s="315"/>
      <c r="H145" s="315"/>
      <c r="I145" s="315"/>
      <c r="J145" s="315"/>
      <c r="K145" s="316"/>
      <c r="N145" s="256" t="s">
        <v>210</v>
      </c>
      <c r="O145" s="256"/>
      <c r="P145" s="256"/>
      <c r="Q145" s="256"/>
      <c r="R145" s="256" t="s">
        <v>214</v>
      </c>
      <c r="S145" s="256"/>
      <c r="T145" s="256"/>
    </row>
    <row r="146" spans="1:20" ht="21" customHeight="1" thickBot="1" x14ac:dyDescent="0.25">
      <c r="A146" s="111" t="s">
        <v>208</v>
      </c>
      <c r="B146" s="272" t="str">
        <f>入力シート!C20&amp;"に高齢者等避難の発令"</f>
        <v>に高齢者等避難の発令</v>
      </c>
      <c r="C146" s="272"/>
      <c r="D146" s="272"/>
      <c r="E146" s="272"/>
      <c r="F146" s="272"/>
      <c r="G146" s="272"/>
      <c r="H146" s="272"/>
      <c r="I146" s="272"/>
      <c r="J146" s="272"/>
      <c r="K146" s="273"/>
      <c r="N146" s="256"/>
      <c r="O146" s="256"/>
      <c r="P146" s="256"/>
      <c r="Q146" s="256"/>
      <c r="R146" s="256"/>
      <c r="S146" s="256"/>
      <c r="T146" s="256"/>
    </row>
    <row r="147" spans="1:20" ht="21" customHeight="1" thickBot="1" x14ac:dyDescent="0.25">
      <c r="A147" s="111" t="s">
        <v>208</v>
      </c>
      <c r="B147" s="312" t="str">
        <f>入力シート!C18&amp;"にレベル３大雨警報発表"</f>
        <v>瑞浪市にレベル３大雨警報発表</v>
      </c>
      <c r="C147" s="312"/>
      <c r="D147" s="312"/>
      <c r="E147" s="312"/>
      <c r="F147" s="312"/>
      <c r="G147" s="312"/>
      <c r="H147" s="312"/>
      <c r="I147" s="312"/>
      <c r="J147" s="312"/>
      <c r="K147" s="313"/>
      <c r="N147" s="256" t="s">
        <v>217</v>
      </c>
      <c r="O147" s="256"/>
      <c r="P147" s="256"/>
      <c r="Q147" s="256"/>
      <c r="R147" s="256" t="s">
        <v>215</v>
      </c>
      <c r="S147" s="256"/>
      <c r="T147" s="256"/>
    </row>
    <row r="148" spans="1:20" ht="21" customHeight="1" thickBot="1" x14ac:dyDescent="0.25">
      <c r="A148" s="111" t="s">
        <v>208</v>
      </c>
      <c r="B148" s="346" t="s">
        <v>269</v>
      </c>
      <c r="C148" s="346"/>
      <c r="D148" s="346"/>
      <c r="E148" s="346"/>
      <c r="F148" s="346"/>
      <c r="G148" s="346"/>
      <c r="H148" s="346"/>
      <c r="I148" s="346"/>
      <c r="J148" s="346"/>
      <c r="K148" s="347"/>
      <c r="N148" s="256"/>
      <c r="O148" s="256"/>
      <c r="P148" s="256"/>
      <c r="Q148" s="256"/>
      <c r="R148" s="256"/>
      <c r="S148" s="256"/>
      <c r="T148" s="256"/>
    </row>
    <row r="149" spans="1:20" ht="21" customHeight="1" thickBot="1" x14ac:dyDescent="0.25">
      <c r="A149" s="112"/>
      <c r="B149" s="312" t="str">
        <f>入力シート!C40&amp;"に「警戒」(赤)が出現"</f>
        <v>に「警戒」(赤)が出現</v>
      </c>
      <c r="C149" s="312"/>
      <c r="D149" s="312"/>
      <c r="E149" s="312"/>
      <c r="F149" s="312"/>
      <c r="G149" s="312"/>
      <c r="H149" s="312"/>
      <c r="I149" s="312"/>
      <c r="J149" s="312"/>
      <c r="K149" s="313"/>
      <c r="N149" s="256" t="s">
        <v>211</v>
      </c>
      <c r="O149" s="256"/>
      <c r="P149" s="256"/>
      <c r="Q149" s="256"/>
      <c r="R149" s="256" t="s">
        <v>214</v>
      </c>
      <c r="S149" s="256"/>
      <c r="T149" s="256"/>
    </row>
    <row r="150" spans="1:20" ht="21" customHeight="1" thickBot="1" x14ac:dyDescent="0.25">
      <c r="A150" s="111" t="s">
        <v>208</v>
      </c>
      <c r="B150" s="274" t="str">
        <f>入力シート!C40&amp;"("&amp;入力シート!C42&amp;"地点)において
避難判断水位・避難判断参考水位に到達"</f>
        <v>(地点)において
避難判断水位・避難判断参考水位に到達</v>
      </c>
      <c r="C150" s="274"/>
      <c r="D150" s="274"/>
      <c r="E150" s="274"/>
      <c r="F150" s="274"/>
      <c r="G150" s="274"/>
      <c r="H150" s="274"/>
      <c r="I150" s="274"/>
      <c r="J150" s="274"/>
      <c r="K150" s="275"/>
      <c r="N150" s="256"/>
      <c r="O150" s="256"/>
      <c r="P150" s="256"/>
      <c r="Q150" s="256"/>
      <c r="R150" s="256"/>
      <c r="S150" s="256"/>
      <c r="T150" s="256"/>
    </row>
    <row r="151" spans="1:20" ht="21" customHeight="1" thickBot="1" x14ac:dyDescent="0.25">
      <c r="A151" s="113"/>
      <c r="B151" s="274"/>
      <c r="C151" s="274"/>
      <c r="D151" s="274"/>
      <c r="E151" s="274"/>
      <c r="F151" s="274"/>
      <c r="G151" s="274"/>
      <c r="H151" s="274"/>
      <c r="I151" s="274"/>
      <c r="J151" s="274"/>
      <c r="K151" s="275"/>
      <c r="N151" s="256" t="s">
        <v>212</v>
      </c>
      <c r="O151" s="256"/>
      <c r="P151" s="256"/>
      <c r="Q151" s="256"/>
      <c r="R151" s="256" t="s">
        <v>214</v>
      </c>
      <c r="S151" s="256"/>
      <c r="T151" s="256"/>
    </row>
    <row r="152" spans="1:20" ht="21" customHeight="1" thickBot="1" x14ac:dyDescent="0.25">
      <c r="A152" s="113" t="str">
        <f>IF(B152&lt;&gt;"","➣","")</f>
        <v/>
      </c>
      <c r="B152" s="272" t="str">
        <f>IF(入力シート!C46&lt;&gt;"",入力シート!C46&amp;"（"&amp;入力シート!C48&amp;"地点）において
避難判断水位・避難判断参考水位に到達","")</f>
        <v/>
      </c>
      <c r="C152" s="272"/>
      <c r="D152" s="272"/>
      <c r="E152" s="272"/>
      <c r="F152" s="272"/>
      <c r="G152" s="272"/>
      <c r="H152" s="272"/>
      <c r="I152" s="272"/>
      <c r="J152" s="272"/>
      <c r="K152" s="273"/>
      <c r="N152" s="256"/>
      <c r="O152" s="256"/>
      <c r="P152" s="256"/>
      <c r="Q152" s="256"/>
      <c r="R152" s="256"/>
      <c r="S152" s="256"/>
      <c r="T152" s="256"/>
    </row>
    <row r="153" spans="1:20" ht="21" customHeight="1" thickBot="1" x14ac:dyDescent="0.25">
      <c r="A153" s="112"/>
      <c r="B153" s="272"/>
      <c r="C153" s="272"/>
      <c r="D153" s="272"/>
      <c r="E153" s="272"/>
      <c r="F153" s="272"/>
      <c r="G153" s="272"/>
      <c r="H153" s="272"/>
      <c r="I153" s="272"/>
      <c r="J153" s="272"/>
      <c r="K153" s="273"/>
      <c r="N153" s="256" t="s">
        <v>213</v>
      </c>
      <c r="O153" s="256"/>
      <c r="P153" s="256"/>
      <c r="Q153" s="256"/>
      <c r="R153" s="256" t="s">
        <v>215</v>
      </c>
      <c r="S153" s="256"/>
      <c r="T153" s="256"/>
    </row>
    <row r="154" spans="1:20" ht="21" customHeight="1" thickBot="1" x14ac:dyDescent="0.25">
      <c r="A154" s="114"/>
      <c r="B154" s="270"/>
      <c r="C154" s="270"/>
      <c r="D154" s="270"/>
      <c r="E154" s="270"/>
      <c r="F154" s="270"/>
      <c r="G154" s="270"/>
      <c r="H154" s="270"/>
      <c r="I154" s="270"/>
      <c r="J154" s="270"/>
      <c r="K154" s="271"/>
      <c r="N154" s="256"/>
      <c r="O154" s="256"/>
      <c r="P154" s="256"/>
      <c r="Q154" s="256"/>
      <c r="R154" s="256"/>
      <c r="S154" s="256"/>
      <c r="T154" s="256"/>
    </row>
    <row r="155" spans="1:20" ht="21" customHeight="1" thickBot="1" x14ac:dyDescent="0.25">
      <c r="B155" s="85"/>
      <c r="C155" s="85"/>
      <c r="D155" s="66"/>
      <c r="E155" s="66"/>
      <c r="F155" s="66"/>
      <c r="G155" s="66"/>
      <c r="H155" s="66"/>
      <c r="I155" s="66"/>
      <c r="J155" s="92"/>
      <c r="K155" s="92"/>
      <c r="N155" s="78"/>
      <c r="P155" s="78"/>
      <c r="R155" s="78"/>
      <c r="S155" s="96"/>
    </row>
    <row r="156" spans="1:20" ht="21" customHeight="1" thickBot="1" x14ac:dyDescent="0.25">
      <c r="A156" s="260" t="s">
        <v>232</v>
      </c>
      <c r="B156" s="261"/>
      <c r="C156" s="261"/>
      <c r="D156" s="261"/>
      <c r="E156" s="261"/>
      <c r="F156" s="261"/>
      <c r="G156" s="261"/>
      <c r="H156" s="261"/>
      <c r="I156" s="261"/>
      <c r="J156" s="261"/>
      <c r="K156" s="262"/>
      <c r="N156" s="260" t="s">
        <v>4</v>
      </c>
      <c r="O156" s="261"/>
      <c r="P156" s="261"/>
      <c r="Q156" s="262"/>
      <c r="R156" s="260" t="s">
        <v>5</v>
      </c>
      <c r="S156" s="261"/>
      <c r="T156" s="262"/>
    </row>
    <row r="157" spans="1:20" ht="30" customHeight="1" x14ac:dyDescent="0.2">
      <c r="A157" s="343" t="s">
        <v>13</v>
      </c>
      <c r="B157" s="344"/>
      <c r="C157" s="344"/>
      <c r="D157" s="344"/>
      <c r="E157" s="344"/>
      <c r="F157" s="344"/>
      <c r="G157" s="344"/>
      <c r="H157" s="344"/>
      <c r="I157" s="344"/>
      <c r="J157" s="344"/>
      <c r="K157" s="345"/>
      <c r="N157" s="257" t="s">
        <v>216</v>
      </c>
      <c r="O157" s="257"/>
      <c r="P157" s="257"/>
      <c r="Q157" s="257"/>
      <c r="R157" s="257" t="s">
        <v>215</v>
      </c>
      <c r="S157" s="257"/>
      <c r="T157" s="257"/>
    </row>
    <row r="158" spans="1:20" ht="21" customHeight="1" x14ac:dyDescent="0.2">
      <c r="A158" s="115" t="s">
        <v>208</v>
      </c>
      <c r="B158" s="291" t="str">
        <f>入力シート!C20&amp;"に避難指示の発令"</f>
        <v>に避難指示の発令</v>
      </c>
      <c r="C158" s="291"/>
      <c r="D158" s="291"/>
      <c r="E158" s="291"/>
      <c r="F158" s="291"/>
      <c r="G158" s="291"/>
      <c r="H158" s="291"/>
      <c r="I158" s="291"/>
      <c r="J158" s="291"/>
      <c r="K158" s="292"/>
      <c r="N158" s="258"/>
      <c r="O158" s="258"/>
      <c r="P158" s="258"/>
      <c r="Q158" s="258"/>
      <c r="R158" s="258"/>
      <c r="S158" s="258"/>
      <c r="T158" s="258"/>
    </row>
    <row r="159" spans="1:20" ht="21" customHeight="1" x14ac:dyDescent="0.55000000000000004">
      <c r="A159" s="116" t="s">
        <v>208</v>
      </c>
      <c r="B159" s="177" t="s">
        <v>266</v>
      </c>
      <c r="C159" s="177"/>
      <c r="D159" s="177"/>
      <c r="E159" s="177"/>
      <c r="F159" s="177"/>
      <c r="G159" s="177"/>
      <c r="H159" s="177"/>
      <c r="I159" s="177"/>
      <c r="J159" s="177"/>
      <c r="K159" s="178"/>
      <c r="N159" s="258"/>
      <c r="O159" s="258"/>
      <c r="P159" s="258"/>
      <c r="Q159" s="258"/>
      <c r="R159" s="258"/>
      <c r="S159" s="258"/>
      <c r="T159" s="258"/>
    </row>
    <row r="160" spans="1:20" ht="21" customHeight="1" x14ac:dyDescent="0.55000000000000004">
      <c r="A160" s="116" t="s">
        <v>208</v>
      </c>
      <c r="B160" s="291" t="s">
        <v>269</v>
      </c>
      <c r="C160" s="291"/>
      <c r="D160" s="291"/>
      <c r="E160" s="291"/>
      <c r="F160" s="291"/>
      <c r="G160" s="291"/>
      <c r="H160" s="291"/>
      <c r="I160" s="291"/>
      <c r="J160" s="291"/>
      <c r="K160" s="292"/>
      <c r="N160" s="258"/>
      <c r="O160" s="258"/>
      <c r="P160" s="258"/>
      <c r="Q160" s="258"/>
      <c r="R160" s="258"/>
      <c r="S160" s="258"/>
      <c r="T160" s="258"/>
    </row>
    <row r="161" spans="1:21" ht="21" customHeight="1" x14ac:dyDescent="0.2">
      <c r="A161" s="351"/>
      <c r="B161" s="349" t="str">
        <f>入力シート!C40&amp;"に「危険」(紫)が出現"</f>
        <v>に「危険」(紫)が出現</v>
      </c>
      <c r="C161" s="349"/>
      <c r="D161" s="349"/>
      <c r="E161" s="349"/>
      <c r="F161" s="349"/>
      <c r="G161" s="349"/>
      <c r="H161" s="349"/>
      <c r="I161" s="349"/>
      <c r="J161" s="349"/>
      <c r="K161" s="318"/>
      <c r="N161" s="258"/>
      <c r="O161" s="258"/>
      <c r="P161" s="258"/>
      <c r="Q161" s="258"/>
      <c r="R161" s="258"/>
      <c r="S161" s="258"/>
      <c r="T161" s="258"/>
    </row>
    <row r="162" spans="1:21" ht="21" customHeight="1" x14ac:dyDescent="0.2">
      <c r="A162" s="117" t="str">
        <f>IF(B162&lt;&gt;"","➣","")</f>
        <v/>
      </c>
      <c r="B162" s="350" t="str">
        <f>IF(入力シート!C42="土岐川瑞浪","土岐川（土岐川瑞浪地点）において
氾濫危険水位到達","")</f>
        <v/>
      </c>
      <c r="C162" s="350"/>
      <c r="D162" s="350"/>
      <c r="E162" s="350"/>
      <c r="F162" s="350"/>
      <c r="G162" s="350"/>
      <c r="H162" s="350"/>
      <c r="I162" s="350"/>
      <c r="J162" s="350"/>
      <c r="K162" s="176"/>
      <c r="N162" s="258"/>
      <c r="O162" s="258"/>
      <c r="P162" s="258"/>
      <c r="Q162" s="258"/>
      <c r="R162" s="258"/>
      <c r="S162" s="258"/>
      <c r="T162" s="258"/>
    </row>
    <row r="163" spans="1:21" ht="21" customHeight="1" x14ac:dyDescent="0.2">
      <c r="A163" s="351"/>
      <c r="B163" s="350"/>
      <c r="C163" s="350"/>
      <c r="D163" s="350"/>
      <c r="E163" s="350"/>
      <c r="F163" s="350"/>
      <c r="G163" s="350"/>
      <c r="H163" s="350"/>
      <c r="I163" s="350"/>
      <c r="J163" s="350"/>
      <c r="K163" s="176"/>
      <c r="N163" s="258"/>
      <c r="O163" s="258"/>
      <c r="P163" s="258"/>
      <c r="Q163" s="258"/>
      <c r="R163" s="258"/>
      <c r="S163" s="258"/>
      <c r="T163" s="258"/>
    </row>
    <row r="164" spans="1:21" ht="21" customHeight="1" x14ac:dyDescent="0.2">
      <c r="A164" s="117" t="str">
        <f>IF(B164&lt;&gt;"","➣","")</f>
        <v/>
      </c>
      <c r="B164" s="352" t="str">
        <f>IF(入力シート!C48="土岐川瑞浪","土岐川（土岐川瑞浪地点）において
氾濫危険水位到達","")</f>
        <v/>
      </c>
      <c r="C164" s="352"/>
      <c r="D164" s="352"/>
      <c r="E164" s="352"/>
      <c r="F164" s="352"/>
      <c r="G164" s="352"/>
      <c r="H164" s="352"/>
      <c r="I164" s="352"/>
      <c r="J164" s="352"/>
      <c r="K164" s="173"/>
      <c r="N164" s="258"/>
      <c r="O164" s="258"/>
      <c r="P164" s="258"/>
      <c r="Q164" s="258"/>
      <c r="R164" s="258"/>
      <c r="S164" s="258"/>
      <c r="T164" s="258"/>
    </row>
    <row r="165" spans="1:21" ht="21" customHeight="1" thickBot="1" x14ac:dyDescent="0.25">
      <c r="A165" s="118"/>
      <c r="B165" s="174"/>
      <c r="C165" s="174"/>
      <c r="D165" s="174"/>
      <c r="E165" s="174"/>
      <c r="F165" s="174"/>
      <c r="G165" s="174"/>
      <c r="H165" s="174"/>
      <c r="I165" s="174"/>
      <c r="J165" s="174"/>
      <c r="K165" s="175"/>
      <c r="N165" s="259"/>
      <c r="O165" s="259"/>
      <c r="P165" s="259"/>
      <c r="Q165" s="259"/>
      <c r="R165" s="259"/>
      <c r="S165" s="259"/>
      <c r="T165" s="259"/>
    </row>
    <row r="166" spans="1:21" ht="12" customHeight="1" x14ac:dyDescent="0.2">
      <c r="U166" s="77"/>
    </row>
    <row r="167" spans="1:21" ht="17.25" customHeight="1" x14ac:dyDescent="0.2">
      <c r="A167" s="212" t="s">
        <v>172</v>
      </c>
      <c r="B167" s="212"/>
      <c r="C167" s="212"/>
      <c r="D167" s="212"/>
      <c r="E167" s="212"/>
      <c r="F167" s="212"/>
      <c r="G167" s="212"/>
      <c r="H167" s="212"/>
      <c r="I167" s="212"/>
      <c r="J167" s="212"/>
      <c r="K167" s="212"/>
      <c r="L167" s="212"/>
      <c r="M167" s="212"/>
      <c r="N167" s="212"/>
      <c r="O167" s="212"/>
      <c r="P167" s="212"/>
      <c r="Q167" s="212"/>
      <c r="R167" s="212"/>
      <c r="S167" s="212"/>
      <c r="T167" s="212"/>
    </row>
    <row r="168" spans="1:21" ht="17.25" customHeight="1" x14ac:dyDescent="0.2">
      <c r="B168" s="65"/>
      <c r="C168" s="65"/>
      <c r="D168" s="99"/>
      <c r="E168" s="99"/>
      <c r="F168" s="99"/>
      <c r="G168" s="99"/>
      <c r="H168" s="99"/>
      <c r="I168" s="99"/>
      <c r="J168" s="99"/>
      <c r="K168" s="99"/>
      <c r="L168" s="99"/>
      <c r="M168" s="99"/>
      <c r="N168" s="99"/>
      <c r="O168" s="99"/>
      <c r="P168" s="99"/>
      <c r="Q168" s="99"/>
      <c r="R168" s="99"/>
      <c r="S168" s="99"/>
      <c r="T168" s="99"/>
    </row>
    <row r="169" spans="1:21" ht="20.25" customHeight="1" x14ac:dyDescent="0.2">
      <c r="A169" s="206" t="s">
        <v>173</v>
      </c>
      <c r="B169" s="206"/>
      <c r="C169" s="206"/>
      <c r="D169" s="206"/>
      <c r="E169" s="206"/>
      <c r="F169" s="206"/>
      <c r="G169" s="206"/>
      <c r="H169" s="206"/>
      <c r="I169" s="206"/>
      <c r="J169" s="206"/>
      <c r="K169" s="206"/>
      <c r="L169" s="206"/>
      <c r="M169" s="206"/>
      <c r="N169" s="206"/>
      <c r="O169" s="206"/>
      <c r="P169" s="206"/>
      <c r="Q169" s="206"/>
      <c r="R169" s="206"/>
      <c r="S169" s="206"/>
      <c r="T169" s="65"/>
    </row>
    <row r="170" spans="1:21" ht="20.25" customHeight="1" x14ac:dyDescent="0.2">
      <c r="A170" s="206" t="s">
        <v>197</v>
      </c>
      <c r="B170" s="206"/>
      <c r="C170" s="206"/>
      <c r="D170" s="206"/>
      <c r="E170" s="206"/>
      <c r="F170" s="206"/>
      <c r="G170" s="206"/>
      <c r="H170" s="206"/>
      <c r="I170" s="206"/>
      <c r="J170" s="206"/>
      <c r="K170" s="206"/>
      <c r="L170" s="206"/>
      <c r="M170" s="206"/>
      <c r="N170" s="206"/>
      <c r="O170" s="206"/>
      <c r="P170" s="206"/>
      <c r="Q170" s="206"/>
      <c r="R170" s="206"/>
      <c r="S170" s="206"/>
      <c r="T170" s="65"/>
    </row>
    <row r="171" spans="1:21" ht="20.25" customHeight="1" x14ac:dyDescent="0.2">
      <c r="A171" s="206" t="s">
        <v>200</v>
      </c>
      <c r="B171" s="206"/>
      <c r="C171" s="206"/>
      <c r="D171" s="206"/>
      <c r="E171" s="206"/>
      <c r="F171" s="206"/>
      <c r="G171" s="206"/>
      <c r="H171" s="206"/>
      <c r="I171" s="206"/>
      <c r="J171" s="206"/>
      <c r="K171" s="206"/>
      <c r="L171" s="206"/>
      <c r="M171" s="206"/>
      <c r="N171" s="206"/>
      <c r="O171" s="206"/>
      <c r="P171" s="206"/>
      <c r="Q171" s="206"/>
      <c r="R171" s="206"/>
      <c r="S171" s="206"/>
      <c r="T171" s="65"/>
    </row>
    <row r="172" spans="1:21" ht="5.25" customHeight="1" thickBot="1" x14ac:dyDescent="0.25">
      <c r="A172" s="75"/>
      <c r="B172" s="62"/>
      <c r="C172" s="62"/>
    </row>
    <row r="173" spans="1:21" ht="23.25" customHeight="1" x14ac:dyDescent="0.2">
      <c r="A173" s="276" t="s">
        <v>6</v>
      </c>
      <c r="B173" s="277"/>
      <c r="C173" s="277"/>
      <c r="D173" s="278"/>
      <c r="E173" s="348" t="s">
        <v>7</v>
      </c>
      <c r="F173" s="335"/>
      <c r="G173" s="335"/>
      <c r="H173" s="335"/>
      <c r="I173" s="335"/>
      <c r="J173" s="335"/>
      <c r="K173" s="335"/>
      <c r="L173" s="335"/>
      <c r="M173" s="335"/>
      <c r="N173" s="335"/>
      <c r="O173" s="335"/>
      <c r="P173" s="335"/>
      <c r="Q173" s="335"/>
      <c r="R173" s="335"/>
      <c r="S173" s="335"/>
      <c r="T173" s="336"/>
      <c r="U173" s="68"/>
    </row>
    <row r="174" spans="1:21" ht="23.25" customHeight="1" x14ac:dyDescent="0.2">
      <c r="A174" s="236" t="s">
        <v>26</v>
      </c>
      <c r="B174" s="237"/>
      <c r="C174" s="237"/>
      <c r="D174" s="238"/>
      <c r="E174" s="191" t="s">
        <v>187</v>
      </c>
      <c r="F174" s="192"/>
      <c r="G174" s="192"/>
      <c r="H174" s="192"/>
      <c r="I174" s="192"/>
      <c r="J174" s="192"/>
      <c r="K174" s="192"/>
      <c r="L174" s="192"/>
      <c r="M174" s="192"/>
      <c r="N174" s="192"/>
      <c r="O174" s="192"/>
      <c r="P174" s="192"/>
      <c r="Q174" s="192"/>
      <c r="R174" s="192"/>
      <c r="S174" s="192"/>
      <c r="T174" s="193"/>
      <c r="U174" s="65"/>
    </row>
    <row r="175" spans="1:21" ht="23.25" customHeight="1" x14ac:dyDescent="0.2">
      <c r="A175" s="233"/>
      <c r="B175" s="234"/>
      <c r="C175" s="234"/>
      <c r="D175" s="235"/>
      <c r="E175" s="211" t="s">
        <v>188</v>
      </c>
      <c r="F175" s="212"/>
      <c r="G175" s="212"/>
      <c r="H175" s="212"/>
      <c r="I175" s="212"/>
      <c r="J175" s="212"/>
      <c r="K175" s="212"/>
      <c r="L175" s="212"/>
      <c r="M175" s="212"/>
      <c r="N175" s="212"/>
      <c r="O175" s="212"/>
      <c r="P175" s="212"/>
      <c r="Q175" s="212"/>
      <c r="R175" s="212"/>
      <c r="S175" s="212"/>
      <c r="T175" s="213"/>
      <c r="U175" s="65"/>
    </row>
    <row r="176" spans="1:21" ht="23.25" customHeight="1" x14ac:dyDescent="0.2">
      <c r="A176" s="233"/>
      <c r="B176" s="234"/>
      <c r="C176" s="234"/>
      <c r="D176" s="235"/>
      <c r="E176" s="211" t="s">
        <v>14</v>
      </c>
      <c r="F176" s="212"/>
      <c r="G176" s="212"/>
      <c r="H176" s="212"/>
      <c r="I176" s="212"/>
      <c r="J176" s="212"/>
      <c r="K176" s="212"/>
      <c r="L176" s="212"/>
      <c r="M176" s="212"/>
      <c r="N176" s="212"/>
      <c r="O176" s="212"/>
      <c r="P176" s="212"/>
      <c r="Q176" s="212"/>
      <c r="R176" s="212"/>
      <c r="S176" s="212"/>
      <c r="T176" s="213"/>
      <c r="U176" s="65"/>
    </row>
    <row r="177" spans="1:21" ht="23.25" customHeight="1" x14ac:dyDescent="0.2">
      <c r="A177" s="233"/>
      <c r="B177" s="234"/>
      <c r="C177" s="234"/>
      <c r="D177" s="235"/>
      <c r="E177" s="103" t="s">
        <v>208</v>
      </c>
      <c r="F177" s="197" t="s">
        <v>201</v>
      </c>
      <c r="G177" s="197"/>
      <c r="H177" s="197"/>
      <c r="I177" s="197"/>
      <c r="J177" s="197"/>
      <c r="K177" s="197"/>
      <c r="L177" s="197"/>
      <c r="M177" s="197"/>
      <c r="N177" s="197"/>
      <c r="O177" s="197"/>
      <c r="P177" s="197"/>
      <c r="Q177" s="197"/>
      <c r="R177" s="197"/>
      <c r="S177" s="197"/>
      <c r="T177" s="207"/>
      <c r="U177" s="66"/>
    </row>
    <row r="178" spans="1:21" ht="23.25" customHeight="1" x14ac:dyDescent="0.2">
      <c r="A178" s="268" t="s">
        <v>15</v>
      </c>
      <c r="B178" s="192"/>
      <c r="C178" s="192"/>
      <c r="D178" s="269"/>
      <c r="E178" s="191" t="s">
        <v>175</v>
      </c>
      <c r="F178" s="192"/>
      <c r="G178" s="192"/>
      <c r="H178" s="192"/>
      <c r="I178" s="192"/>
      <c r="J178" s="192"/>
      <c r="K178" s="192"/>
      <c r="L178" s="192"/>
      <c r="M178" s="192"/>
      <c r="N178" s="192"/>
      <c r="O178" s="192"/>
      <c r="P178" s="192"/>
      <c r="Q178" s="192"/>
      <c r="R178" s="192"/>
      <c r="S178" s="192"/>
      <c r="T178" s="193"/>
      <c r="U178" s="79"/>
    </row>
    <row r="179" spans="1:21" ht="23.25" customHeight="1" x14ac:dyDescent="0.2">
      <c r="A179" s="266" t="s">
        <v>16</v>
      </c>
      <c r="B179" s="212"/>
      <c r="C179" s="212"/>
      <c r="D179" s="267"/>
      <c r="E179" s="211" t="s">
        <v>14</v>
      </c>
      <c r="F179" s="212"/>
      <c r="G179" s="212"/>
      <c r="H179" s="212"/>
      <c r="I179" s="212"/>
      <c r="J179" s="212"/>
      <c r="K179" s="212"/>
      <c r="L179" s="212"/>
      <c r="M179" s="212"/>
      <c r="N179" s="212"/>
      <c r="O179" s="212"/>
      <c r="P179" s="212"/>
      <c r="Q179" s="212"/>
      <c r="R179" s="212"/>
      <c r="S179" s="212"/>
      <c r="T179" s="213"/>
      <c r="U179" s="79"/>
    </row>
    <row r="180" spans="1:21" ht="23.25" customHeight="1" x14ac:dyDescent="0.2">
      <c r="A180" s="263"/>
      <c r="B180" s="264"/>
      <c r="C180" s="264"/>
      <c r="D180" s="265"/>
      <c r="E180" s="97" t="s">
        <v>208</v>
      </c>
      <c r="F180" s="197" t="str">
        <f>入力シート!C40&amp;"("&amp;入力シート!C42&amp;"地点）の水位情報"</f>
        <v>(地点）の水位情報</v>
      </c>
      <c r="G180" s="197"/>
      <c r="H180" s="197"/>
      <c r="I180" s="197"/>
      <c r="J180" s="197"/>
      <c r="K180" s="197"/>
      <c r="L180" s="197"/>
      <c r="M180" s="197"/>
      <c r="N180" s="197"/>
      <c r="O180" s="197"/>
      <c r="P180" s="197"/>
      <c r="Q180" s="197"/>
      <c r="R180" s="197"/>
      <c r="S180" s="197"/>
      <c r="T180" s="207"/>
      <c r="U180" s="67"/>
    </row>
    <row r="181" spans="1:21" ht="23.25" customHeight="1" x14ac:dyDescent="0.2">
      <c r="A181" s="266"/>
      <c r="B181" s="212"/>
      <c r="C181" s="212"/>
      <c r="D181" s="267"/>
      <c r="E181" s="97"/>
      <c r="F181" s="197" t="s">
        <v>238</v>
      </c>
      <c r="G181" s="197"/>
      <c r="H181" s="197"/>
      <c r="I181" s="197"/>
      <c r="J181" s="197"/>
      <c r="K181" s="197"/>
      <c r="L181" s="197"/>
      <c r="M181" s="197"/>
      <c r="N181" s="197"/>
      <c r="O181" s="197"/>
      <c r="P181" s="197"/>
      <c r="Q181" s="197"/>
      <c r="R181" s="197"/>
      <c r="S181" s="197"/>
      <c r="T181" s="207"/>
      <c r="U181" s="67"/>
    </row>
    <row r="182" spans="1:21" ht="23.25" customHeight="1" x14ac:dyDescent="0.2">
      <c r="A182" s="266"/>
      <c r="B182" s="212"/>
      <c r="C182" s="212"/>
      <c r="D182" s="267"/>
      <c r="E182" s="97" t="s">
        <v>208</v>
      </c>
      <c r="F182" s="189" t="s">
        <v>268</v>
      </c>
      <c r="G182" s="189"/>
      <c r="H182" s="189"/>
      <c r="I182" s="189"/>
      <c r="J182" s="189"/>
      <c r="K182" s="189"/>
      <c r="L182" s="189"/>
      <c r="M182" s="189"/>
      <c r="N182" s="189"/>
      <c r="O182" s="189"/>
      <c r="P182" s="189"/>
      <c r="Q182" s="189"/>
      <c r="R182" s="189"/>
      <c r="S182" s="189"/>
      <c r="T182" s="190"/>
      <c r="U182" s="67"/>
    </row>
    <row r="183" spans="1:21" ht="23.25" customHeight="1" x14ac:dyDescent="0.2">
      <c r="A183" s="201"/>
      <c r="B183" s="202"/>
      <c r="C183" s="202"/>
      <c r="D183" s="203"/>
      <c r="F183" s="189" t="s">
        <v>189</v>
      </c>
      <c r="G183" s="189"/>
      <c r="H183" s="189"/>
      <c r="I183" s="189"/>
      <c r="J183" s="189"/>
      <c r="K183" s="189"/>
      <c r="L183" s="189"/>
      <c r="M183" s="189"/>
      <c r="N183" s="189"/>
      <c r="O183" s="189"/>
      <c r="P183" s="189"/>
      <c r="Q183" s="189"/>
      <c r="R183" s="189"/>
      <c r="S183" s="189"/>
      <c r="T183" s="190"/>
      <c r="U183" s="67"/>
    </row>
    <row r="184" spans="1:21" ht="23.25" customHeight="1" x14ac:dyDescent="0.2">
      <c r="A184" s="198" t="s">
        <v>202</v>
      </c>
      <c r="B184" s="199"/>
      <c r="C184" s="199"/>
      <c r="D184" s="200"/>
      <c r="E184" s="191" t="s">
        <v>190</v>
      </c>
      <c r="F184" s="192"/>
      <c r="G184" s="192"/>
      <c r="H184" s="192"/>
      <c r="I184" s="192"/>
      <c r="J184" s="192"/>
      <c r="K184" s="192"/>
      <c r="L184" s="192"/>
      <c r="M184" s="192"/>
      <c r="N184" s="192"/>
      <c r="O184" s="192"/>
      <c r="P184" s="192"/>
      <c r="Q184" s="192"/>
      <c r="R184" s="192"/>
      <c r="S184" s="192"/>
      <c r="T184" s="193"/>
      <c r="U184" s="65"/>
    </row>
    <row r="185" spans="1:21" ht="23.25" customHeight="1" x14ac:dyDescent="0.2">
      <c r="A185" s="204" t="s">
        <v>203</v>
      </c>
      <c r="B185" s="197"/>
      <c r="C185" s="197"/>
      <c r="D185" s="205"/>
      <c r="E185" s="211" t="s">
        <v>187</v>
      </c>
      <c r="F185" s="212"/>
      <c r="G185" s="212"/>
      <c r="H185" s="212"/>
      <c r="I185" s="212"/>
      <c r="J185" s="212"/>
      <c r="K185" s="212"/>
      <c r="L185" s="212"/>
      <c r="M185" s="212"/>
      <c r="N185" s="212"/>
      <c r="O185" s="212"/>
      <c r="P185" s="212"/>
      <c r="Q185" s="212"/>
      <c r="R185" s="212"/>
      <c r="S185" s="212"/>
      <c r="T185" s="213"/>
      <c r="U185" s="65"/>
    </row>
    <row r="186" spans="1:21" ht="23.25" customHeight="1" x14ac:dyDescent="0.2">
      <c r="A186" s="204" t="s">
        <v>204</v>
      </c>
      <c r="B186" s="197"/>
      <c r="C186" s="197"/>
      <c r="D186" s="205"/>
      <c r="E186" s="211" t="s">
        <v>14</v>
      </c>
      <c r="F186" s="212"/>
      <c r="G186" s="212"/>
      <c r="H186" s="212"/>
      <c r="I186" s="212"/>
      <c r="J186" s="212"/>
      <c r="K186" s="212"/>
      <c r="L186" s="212"/>
      <c r="M186" s="212"/>
      <c r="N186" s="212"/>
      <c r="O186" s="212"/>
      <c r="P186" s="212"/>
      <c r="Q186" s="212"/>
      <c r="R186" s="212"/>
      <c r="S186" s="212"/>
      <c r="T186" s="213"/>
      <c r="U186" s="65"/>
    </row>
    <row r="187" spans="1:21" ht="23.25" customHeight="1" x14ac:dyDescent="0.2">
      <c r="A187" s="204" t="s">
        <v>205</v>
      </c>
      <c r="B187" s="197"/>
      <c r="C187" s="197"/>
      <c r="D187" s="205"/>
      <c r="E187" s="98" t="s">
        <v>207</v>
      </c>
      <c r="F187" s="197" t="s">
        <v>255</v>
      </c>
      <c r="G187" s="197"/>
      <c r="H187" s="197"/>
      <c r="I187" s="197"/>
      <c r="J187" s="197"/>
      <c r="K187" s="197"/>
      <c r="L187" s="197"/>
      <c r="M187" s="197"/>
      <c r="N187" s="197"/>
      <c r="O187" s="197"/>
      <c r="P187" s="197"/>
      <c r="Q187" s="197"/>
      <c r="R187" s="197"/>
      <c r="S187" s="197"/>
      <c r="T187" s="207"/>
      <c r="U187" s="65"/>
    </row>
    <row r="188" spans="1:21" ht="23.25" customHeight="1" thickBot="1" x14ac:dyDescent="0.25">
      <c r="A188" s="219"/>
      <c r="B188" s="220"/>
      <c r="C188" s="220"/>
      <c r="D188" s="221"/>
      <c r="E188" s="208" t="s">
        <v>254</v>
      </c>
      <c r="F188" s="209"/>
      <c r="G188" s="209"/>
      <c r="H188" s="209"/>
      <c r="I188" s="209"/>
      <c r="J188" s="209"/>
      <c r="K188" s="209"/>
      <c r="L188" s="209"/>
      <c r="M188" s="209"/>
      <c r="N188" s="209"/>
      <c r="O188" s="209"/>
      <c r="P188" s="209"/>
      <c r="Q188" s="209"/>
      <c r="R188" s="209"/>
      <c r="S188" s="209"/>
      <c r="T188" s="210"/>
      <c r="U188" s="65"/>
    </row>
    <row r="189" spans="1:21" ht="8.25" customHeight="1" x14ac:dyDescent="0.2">
      <c r="A189" s="94"/>
      <c r="B189" s="94"/>
      <c r="C189" s="94"/>
      <c r="D189" s="94"/>
      <c r="E189" s="90"/>
      <c r="F189" s="90"/>
      <c r="G189" s="90"/>
      <c r="H189" s="90"/>
      <c r="I189" s="90"/>
      <c r="J189" s="90"/>
      <c r="K189" s="90"/>
      <c r="L189" s="90"/>
      <c r="M189" s="90"/>
      <c r="N189" s="90"/>
      <c r="O189" s="90"/>
      <c r="P189" s="90"/>
      <c r="Q189" s="90"/>
      <c r="R189" s="90"/>
      <c r="S189" s="90"/>
      <c r="T189" s="90"/>
      <c r="U189" s="65"/>
    </row>
    <row r="190" spans="1:21" ht="20.25" customHeight="1" x14ac:dyDescent="0.2">
      <c r="A190" s="80" t="s">
        <v>27</v>
      </c>
      <c r="B190" s="189" t="s">
        <v>28</v>
      </c>
      <c r="C190" s="189"/>
      <c r="D190" s="189"/>
      <c r="E190" s="189"/>
      <c r="F190" s="189"/>
      <c r="G190" s="189"/>
      <c r="H190" s="189"/>
      <c r="I190" s="189"/>
      <c r="J190" s="189"/>
      <c r="K190" s="189"/>
      <c r="L190" s="189"/>
      <c r="M190" s="189"/>
      <c r="N190" s="189"/>
      <c r="O190" s="189"/>
      <c r="P190" s="189"/>
      <c r="Q190" s="189"/>
      <c r="R190" s="189"/>
      <c r="S190" s="189"/>
      <c r="T190" s="189"/>
      <c r="U190" s="67"/>
    </row>
    <row r="191" spans="1:21" ht="20.25" customHeight="1" x14ac:dyDescent="0.2">
      <c r="A191" s="80"/>
      <c r="B191" s="189"/>
      <c r="C191" s="189"/>
      <c r="D191" s="189"/>
      <c r="E191" s="189"/>
      <c r="F191" s="189"/>
      <c r="G191" s="189"/>
      <c r="H191" s="189"/>
      <c r="I191" s="189"/>
      <c r="J191" s="189"/>
      <c r="K191" s="189"/>
      <c r="L191" s="189"/>
      <c r="M191" s="189"/>
      <c r="N191" s="189"/>
      <c r="O191" s="189"/>
      <c r="P191" s="189"/>
      <c r="Q191" s="189"/>
      <c r="R191" s="189"/>
      <c r="S191" s="189"/>
      <c r="T191" s="189"/>
      <c r="U191" s="67"/>
    </row>
    <row r="192" spans="1:21" ht="20.25" customHeight="1" x14ac:dyDescent="0.2">
      <c r="A192" s="80" t="s">
        <v>27</v>
      </c>
      <c r="B192" s="189" t="s">
        <v>29</v>
      </c>
      <c r="C192" s="189"/>
      <c r="D192" s="189"/>
      <c r="E192" s="189"/>
      <c r="F192" s="189"/>
      <c r="G192" s="189"/>
      <c r="H192" s="189"/>
      <c r="I192" s="189"/>
      <c r="J192" s="189"/>
      <c r="K192" s="189"/>
      <c r="L192" s="189"/>
      <c r="M192" s="189"/>
      <c r="N192" s="189"/>
      <c r="O192" s="189"/>
      <c r="P192" s="189"/>
      <c r="Q192" s="189"/>
      <c r="R192" s="189"/>
      <c r="S192" s="189"/>
      <c r="T192" s="189"/>
      <c r="U192" s="67"/>
    </row>
    <row r="193" spans="1:21" ht="20.25" customHeight="1" x14ac:dyDescent="0.2">
      <c r="B193" s="189"/>
      <c r="C193" s="189"/>
      <c r="D193" s="189"/>
      <c r="E193" s="189"/>
      <c r="F193" s="189"/>
      <c r="G193" s="189"/>
      <c r="H193" s="189"/>
      <c r="I193" s="189"/>
      <c r="J193" s="189"/>
      <c r="K193" s="189"/>
      <c r="L193" s="189"/>
      <c r="M193" s="189"/>
      <c r="N193" s="189"/>
      <c r="O193" s="189"/>
      <c r="P193" s="189"/>
      <c r="Q193" s="189"/>
      <c r="R193" s="189"/>
      <c r="S193" s="189"/>
      <c r="T193" s="189"/>
      <c r="U193" s="67"/>
    </row>
    <row r="194" spans="1:21" ht="12.75" customHeight="1" x14ac:dyDescent="0.2">
      <c r="B194" s="67"/>
      <c r="C194" s="67"/>
      <c r="D194" s="67"/>
      <c r="E194" s="67"/>
      <c r="F194" s="67"/>
      <c r="G194" s="67"/>
      <c r="H194" s="67"/>
      <c r="I194" s="67"/>
      <c r="J194" s="67"/>
      <c r="K194" s="67"/>
      <c r="L194" s="67"/>
      <c r="M194" s="67"/>
      <c r="N194" s="67"/>
      <c r="O194" s="67"/>
      <c r="P194" s="67"/>
      <c r="Q194" s="67"/>
      <c r="R194" s="67"/>
      <c r="S194" s="67"/>
      <c r="T194" s="67"/>
      <c r="U194" s="67"/>
    </row>
    <row r="195" spans="1:21" ht="20.25" customHeight="1" x14ac:dyDescent="0.2">
      <c r="A195" s="206" t="s">
        <v>198</v>
      </c>
      <c r="B195" s="206"/>
      <c r="C195" s="206"/>
      <c r="D195" s="206"/>
      <c r="E195" s="206"/>
      <c r="F195" s="206"/>
      <c r="G195" s="206"/>
      <c r="H195" s="206"/>
      <c r="I195" s="206"/>
      <c r="J195" s="206"/>
      <c r="K195" s="206"/>
      <c r="L195" s="206"/>
      <c r="M195" s="206"/>
      <c r="N195" s="206"/>
      <c r="O195" s="206"/>
      <c r="P195" s="206"/>
      <c r="Q195" s="206"/>
      <c r="R195" s="206"/>
      <c r="S195" s="206"/>
      <c r="T195" s="65"/>
    </row>
    <row r="196" spans="1:21" ht="20.25" customHeight="1" x14ac:dyDescent="0.2">
      <c r="A196" s="189" t="s">
        <v>233</v>
      </c>
      <c r="B196" s="189"/>
      <c r="C196" s="189"/>
      <c r="D196" s="189"/>
      <c r="E196" s="189"/>
      <c r="F196" s="189"/>
      <c r="G196" s="189"/>
      <c r="H196" s="189"/>
      <c r="I196" s="189"/>
      <c r="J196" s="189"/>
      <c r="K196" s="189"/>
      <c r="L196" s="189"/>
      <c r="M196" s="189"/>
      <c r="N196" s="189"/>
      <c r="O196" s="189"/>
      <c r="P196" s="189"/>
      <c r="Q196" s="189"/>
      <c r="R196" s="189"/>
      <c r="S196" s="189"/>
      <c r="T196" s="189"/>
    </row>
    <row r="197" spans="1:21" ht="20.25" customHeight="1" x14ac:dyDescent="0.2">
      <c r="A197" s="189" t="s">
        <v>234</v>
      </c>
      <c r="B197" s="189"/>
      <c r="C197" s="189"/>
      <c r="D197" s="189"/>
      <c r="E197" s="189"/>
      <c r="F197" s="189"/>
      <c r="G197" s="189"/>
      <c r="H197" s="189"/>
      <c r="I197" s="189"/>
      <c r="J197" s="189"/>
      <c r="K197" s="189"/>
      <c r="L197" s="189"/>
      <c r="M197" s="189"/>
      <c r="N197" s="189"/>
      <c r="O197" s="189"/>
      <c r="P197" s="189"/>
      <c r="Q197" s="189"/>
      <c r="R197" s="189"/>
      <c r="S197" s="189"/>
      <c r="T197" s="189"/>
    </row>
    <row r="198" spans="1:21" ht="5.25" customHeight="1" x14ac:dyDescent="0.2">
      <c r="A198" s="67"/>
      <c r="B198" s="67"/>
      <c r="C198" s="67"/>
      <c r="D198" s="67"/>
      <c r="E198" s="67"/>
      <c r="F198" s="67"/>
      <c r="G198" s="67"/>
      <c r="H198" s="67"/>
      <c r="I198" s="67"/>
      <c r="J198" s="67"/>
      <c r="K198" s="67"/>
      <c r="L198" s="67"/>
      <c r="M198" s="67"/>
      <c r="N198" s="67"/>
      <c r="O198" s="67"/>
      <c r="P198" s="67"/>
      <c r="Q198" s="67"/>
      <c r="R198" s="67"/>
      <c r="S198" s="67"/>
      <c r="T198" s="67"/>
    </row>
    <row r="199" spans="1:21" ht="20.25" customHeight="1" x14ac:dyDescent="0.2">
      <c r="A199" s="197" t="s">
        <v>227</v>
      </c>
      <c r="B199" s="197"/>
      <c r="C199" s="197"/>
      <c r="D199" s="197"/>
      <c r="E199" s="197"/>
      <c r="F199" s="197"/>
      <c r="G199" s="197"/>
      <c r="H199" s="197"/>
      <c r="I199" s="197"/>
      <c r="J199" s="197"/>
      <c r="K199" s="197"/>
      <c r="L199" s="197"/>
      <c r="M199" s="197"/>
      <c r="N199" s="197"/>
      <c r="O199" s="197"/>
      <c r="P199" s="197"/>
      <c r="Q199" s="197"/>
      <c r="R199" s="197"/>
      <c r="S199" s="197"/>
      <c r="T199" s="197"/>
    </row>
    <row r="200" spans="1:21" ht="6" customHeight="1" x14ac:dyDescent="0.2">
      <c r="A200" s="197"/>
      <c r="B200" s="197"/>
      <c r="C200" s="197"/>
      <c r="D200" s="197"/>
      <c r="E200" s="197"/>
      <c r="F200" s="197"/>
      <c r="G200" s="197"/>
      <c r="H200" s="197"/>
      <c r="I200" s="197"/>
      <c r="J200" s="197"/>
      <c r="K200" s="197"/>
      <c r="L200" s="197"/>
      <c r="M200" s="197"/>
      <c r="N200" s="197"/>
      <c r="O200" s="197"/>
      <c r="P200" s="197"/>
      <c r="Q200" s="197"/>
      <c r="R200" s="197"/>
      <c r="S200" s="197"/>
      <c r="T200" s="197"/>
    </row>
    <row r="201" spans="1:21" ht="20.25" customHeight="1" x14ac:dyDescent="0.2">
      <c r="A201" s="197" t="s">
        <v>228</v>
      </c>
      <c r="B201" s="197"/>
      <c r="C201" s="197"/>
      <c r="D201" s="197"/>
      <c r="E201" s="197"/>
      <c r="F201" s="197"/>
      <c r="G201" s="197"/>
      <c r="H201" s="197"/>
      <c r="I201" s="197"/>
      <c r="J201" s="197"/>
      <c r="K201" s="197"/>
      <c r="L201" s="197"/>
      <c r="M201" s="197"/>
      <c r="N201" s="197"/>
      <c r="O201" s="197"/>
      <c r="P201" s="197"/>
      <c r="Q201" s="197"/>
      <c r="R201" s="197"/>
      <c r="S201" s="197"/>
      <c r="T201" s="197"/>
    </row>
    <row r="202" spans="1:21" ht="8.25" customHeight="1" x14ac:dyDescent="0.2">
      <c r="A202" s="66"/>
      <c r="B202" s="66"/>
      <c r="C202" s="66"/>
      <c r="D202" s="66"/>
      <c r="E202" s="66"/>
      <c r="F202" s="66"/>
      <c r="G202" s="66"/>
      <c r="H202" s="66"/>
      <c r="I202" s="66"/>
      <c r="J202" s="66"/>
      <c r="K202" s="66"/>
      <c r="L202" s="66"/>
      <c r="M202" s="66"/>
      <c r="N202" s="66"/>
      <c r="O202" s="66"/>
      <c r="P202" s="66"/>
      <c r="Q202" s="66"/>
      <c r="R202" s="66"/>
      <c r="S202" s="66"/>
      <c r="T202" s="67"/>
    </row>
    <row r="203" spans="1:21" ht="20.25" customHeight="1" x14ac:dyDescent="0.2">
      <c r="C203" s="179" t="s">
        <v>237</v>
      </c>
      <c r="D203" s="179"/>
      <c r="E203" s="179"/>
      <c r="F203" s="179"/>
      <c r="G203" s="180" t="s">
        <v>191</v>
      </c>
      <c r="H203" s="180"/>
      <c r="I203" s="180"/>
      <c r="J203" s="180"/>
      <c r="O203" s="66"/>
      <c r="Q203" s="66"/>
      <c r="R203" s="66"/>
      <c r="S203" s="66"/>
      <c r="T203" s="67"/>
    </row>
    <row r="204" spans="1:21" ht="20.25" customHeight="1" x14ac:dyDescent="0.2">
      <c r="A204" s="66"/>
      <c r="B204" s="66"/>
      <c r="C204" s="179" t="str">
        <f>IF(入力シート!$C$14="障害者福祉施設","社会福祉課","")&amp;IF(入力シート!$C$14="高齢者福祉施設","高齢福祉課","")&amp;IF(入力シート!$C$14="医療施設","健康づくり課","")&amp;IF(入力シート!$C$14="学校","学校教育課","")&amp;IF(入力シート!$C$14="保育所","こども家庭課","")&amp;IF(入力シート!$C$14="児童施設","こども家庭課","")</f>
        <v/>
      </c>
      <c r="D204" s="179"/>
      <c r="E204" s="179"/>
      <c r="F204" s="179"/>
      <c r="G204" s="180" t="str">
        <f>IF(入力シート!$C$14="障害者福祉施設","0572-68-2113","")&amp;IF(入力シート!$C$14="高齢者福祉施設","0572-68-2117","")&amp;IF(入力シート!$C$14="医療施設","0572-68-9785","")&amp;IF(入力シート!$C$14="学校","0572-68-9833","")&amp;IF(入力シート!$C$14="保育所","0572-68-2114","")&amp;IF(入力シート!$C$14="児童施設","0572-68-2115","")</f>
        <v/>
      </c>
      <c r="H204" s="180"/>
      <c r="I204" s="180"/>
      <c r="J204" s="180"/>
      <c r="O204" s="66"/>
      <c r="P204" s="66"/>
      <c r="Q204" s="66"/>
      <c r="R204" s="66"/>
      <c r="S204" s="66"/>
      <c r="T204" s="67"/>
    </row>
    <row r="205" spans="1:21" ht="20.25" customHeight="1" x14ac:dyDescent="0.2">
      <c r="A205" s="66"/>
      <c r="B205" s="66"/>
      <c r="C205" s="197"/>
      <c r="D205" s="197"/>
      <c r="E205" s="197"/>
      <c r="F205" s="197"/>
      <c r="G205" s="197"/>
      <c r="H205" s="197"/>
      <c r="I205" s="197"/>
      <c r="J205" s="197"/>
      <c r="K205" s="180"/>
      <c r="L205" s="180"/>
      <c r="M205" s="180"/>
      <c r="N205" s="180"/>
      <c r="O205" s="66"/>
      <c r="P205" s="66"/>
      <c r="Q205" s="66"/>
      <c r="R205" s="66"/>
      <c r="S205" s="66"/>
      <c r="T205" s="67"/>
    </row>
    <row r="206" spans="1:21" ht="20.25" customHeight="1" x14ac:dyDescent="0.2">
      <c r="A206" s="66"/>
      <c r="B206" s="66"/>
      <c r="C206" s="197"/>
      <c r="D206" s="197"/>
      <c r="E206" s="197"/>
      <c r="F206" s="197"/>
      <c r="G206" s="197"/>
      <c r="H206" s="197"/>
      <c r="I206" s="197"/>
      <c r="J206" s="197"/>
      <c r="K206" s="180"/>
      <c r="L206" s="180"/>
      <c r="M206" s="180"/>
      <c r="N206" s="180"/>
      <c r="O206" s="66"/>
      <c r="P206" s="66"/>
      <c r="Q206" s="66"/>
      <c r="R206" s="66"/>
      <c r="S206" s="66"/>
      <c r="T206" s="67"/>
    </row>
    <row r="207" spans="1:21" ht="20.25" customHeight="1" x14ac:dyDescent="0.2">
      <c r="A207" s="66"/>
      <c r="B207" s="66"/>
      <c r="C207" s="78"/>
      <c r="D207" s="78"/>
      <c r="E207" s="78"/>
      <c r="F207" s="78"/>
      <c r="G207" s="78"/>
      <c r="H207" s="78"/>
      <c r="I207" s="78"/>
      <c r="J207" s="78"/>
      <c r="K207" s="91"/>
      <c r="L207" s="91"/>
      <c r="M207" s="91"/>
      <c r="N207" s="91"/>
      <c r="O207" s="66"/>
      <c r="P207" s="66"/>
      <c r="Q207" s="66"/>
      <c r="R207" s="66"/>
      <c r="S207" s="66"/>
      <c r="T207" s="67"/>
    </row>
    <row r="208" spans="1:21" ht="20.25" customHeight="1" x14ac:dyDescent="0.2">
      <c r="A208" s="66"/>
      <c r="B208" s="66"/>
      <c r="C208" s="78"/>
      <c r="D208" s="78"/>
      <c r="E208" s="78"/>
      <c r="F208" s="78"/>
      <c r="G208" s="78"/>
      <c r="H208" s="78"/>
      <c r="I208" s="78"/>
      <c r="J208" s="78"/>
      <c r="K208" s="91"/>
      <c r="L208" s="91"/>
      <c r="M208" s="91"/>
      <c r="N208" s="91"/>
      <c r="O208" s="66"/>
      <c r="P208" s="66"/>
      <c r="Q208" s="66"/>
      <c r="R208" s="66"/>
      <c r="S208" s="66"/>
      <c r="T208" s="67"/>
    </row>
    <row r="209" spans="1:21" ht="21" customHeight="1" x14ac:dyDescent="0.2">
      <c r="A209" s="66"/>
      <c r="B209" s="66"/>
      <c r="C209" s="78"/>
      <c r="D209" s="78"/>
      <c r="E209" s="78"/>
      <c r="F209" s="78"/>
      <c r="G209" s="78"/>
      <c r="H209" s="78"/>
      <c r="I209" s="91"/>
      <c r="J209" s="91"/>
      <c r="K209" s="91"/>
      <c r="L209" s="91"/>
      <c r="M209" s="66"/>
      <c r="N209" s="78"/>
      <c r="O209" s="66"/>
      <c r="P209" s="66"/>
      <c r="Q209" s="66"/>
      <c r="R209" s="66"/>
      <c r="S209" s="66"/>
      <c r="T209" s="67"/>
    </row>
    <row r="210" spans="1:21" ht="18.5" x14ac:dyDescent="0.2">
      <c r="A210" s="206" t="s">
        <v>174</v>
      </c>
      <c r="B210" s="206"/>
      <c r="C210" s="206"/>
      <c r="D210" s="206"/>
      <c r="E210" s="206"/>
      <c r="F210" s="206"/>
      <c r="G210" s="206"/>
      <c r="H210" s="206"/>
      <c r="I210" s="206"/>
      <c r="J210" s="206"/>
      <c r="K210" s="206"/>
      <c r="L210" s="206"/>
      <c r="M210" s="206"/>
      <c r="N210" s="206"/>
      <c r="O210" s="206"/>
      <c r="P210" s="206"/>
      <c r="Q210" s="206"/>
      <c r="R210" s="206"/>
      <c r="S210" s="206"/>
      <c r="T210" s="65"/>
    </row>
    <row r="211" spans="1:21" ht="18.5" x14ac:dyDescent="0.2">
      <c r="A211" s="65"/>
      <c r="B211" s="65"/>
      <c r="C211" s="65"/>
      <c r="D211" s="65"/>
      <c r="E211" s="65"/>
      <c r="F211" s="65"/>
      <c r="G211" s="65"/>
      <c r="H211" s="65"/>
      <c r="I211" s="65"/>
      <c r="J211" s="65"/>
      <c r="K211" s="65"/>
      <c r="L211" s="65"/>
      <c r="M211" s="65"/>
      <c r="N211" s="65"/>
      <c r="O211" s="65"/>
      <c r="P211" s="65"/>
      <c r="Q211" s="65"/>
      <c r="R211" s="65"/>
      <c r="S211" s="65"/>
      <c r="T211" s="65"/>
    </row>
    <row r="212" spans="1:21" ht="18.5" x14ac:dyDescent="0.2">
      <c r="A212" s="206" t="s">
        <v>167</v>
      </c>
      <c r="B212" s="206"/>
      <c r="C212" s="206"/>
      <c r="D212" s="206"/>
      <c r="E212" s="206"/>
      <c r="F212" s="206"/>
      <c r="G212" s="206"/>
      <c r="H212" s="206"/>
      <c r="I212" s="206"/>
      <c r="J212" s="206"/>
      <c r="K212" s="206"/>
      <c r="L212" s="206"/>
      <c r="M212" s="206"/>
      <c r="N212" s="206"/>
      <c r="O212" s="206"/>
      <c r="P212" s="206"/>
      <c r="Q212" s="206"/>
      <c r="R212" s="206"/>
      <c r="S212" s="206"/>
      <c r="T212" s="65"/>
    </row>
    <row r="213" spans="1:21" ht="17.25" customHeight="1" x14ac:dyDescent="0.2">
      <c r="A213" s="197" t="s">
        <v>169</v>
      </c>
      <c r="B213" s="197"/>
      <c r="C213" s="197"/>
      <c r="D213" s="197"/>
      <c r="E213" s="197"/>
      <c r="F213" s="197"/>
      <c r="G213" s="197"/>
      <c r="H213" s="197"/>
      <c r="I213" s="197"/>
      <c r="J213" s="197"/>
      <c r="K213" s="197"/>
      <c r="L213" s="197"/>
      <c r="M213" s="197"/>
      <c r="N213" s="197"/>
      <c r="O213" s="197"/>
      <c r="P213" s="197"/>
      <c r="Q213" s="197"/>
      <c r="R213" s="197"/>
      <c r="S213" s="197"/>
      <c r="T213" s="197"/>
    </row>
    <row r="214" spans="1:21" ht="17.25" customHeight="1" x14ac:dyDescent="0.2">
      <c r="A214" s="197"/>
      <c r="B214" s="197"/>
      <c r="C214" s="197"/>
      <c r="D214" s="197"/>
      <c r="E214" s="197"/>
      <c r="F214" s="197"/>
      <c r="G214" s="197"/>
      <c r="H214" s="197"/>
      <c r="I214" s="197"/>
      <c r="J214" s="197"/>
      <c r="K214" s="197"/>
      <c r="L214" s="197"/>
      <c r="M214" s="197"/>
      <c r="N214" s="197"/>
      <c r="O214" s="197"/>
      <c r="P214" s="197"/>
      <c r="Q214" s="197"/>
      <c r="R214" s="197"/>
      <c r="S214" s="197"/>
      <c r="T214" s="197"/>
    </row>
    <row r="215" spans="1:21" ht="17.25" customHeight="1" x14ac:dyDescent="0.2">
      <c r="A215" s="197"/>
      <c r="B215" s="197"/>
      <c r="C215" s="197"/>
      <c r="D215" s="197"/>
      <c r="E215" s="197"/>
      <c r="F215" s="197"/>
      <c r="G215" s="197"/>
      <c r="H215" s="197"/>
      <c r="I215" s="197"/>
      <c r="J215" s="197"/>
      <c r="K215" s="197"/>
      <c r="L215" s="197"/>
      <c r="M215" s="197"/>
      <c r="N215" s="197"/>
      <c r="O215" s="197"/>
      <c r="P215" s="197"/>
      <c r="Q215" s="197"/>
      <c r="R215" s="197"/>
      <c r="S215" s="197"/>
      <c r="T215" s="197"/>
    </row>
    <row r="216" spans="1:21" ht="17.25" customHeight="1" x14ac:dyDescent="0.2">
      <c r="A216" s="197"/>
      <c r="B216" s="197"/>
      <c r="C216" s="197"/>
      <c r="D216" s="197"/>
      <c r="E216" s="197"/>
      <c r="F216" s="197"/>
      <c r="G216" s="197"/>
      <c r="H216" s="197"/>
      <c r="I216" s="197"/>
      <c r="J216" s="197"/>
      <c r="K216" s="197"/>
      <c r="L216" s="197"/>
      <c r="M216" s="197"/>
      <c r="N216" s="197"/>
      <c r="O216" s="197"/>
      <c r="P216" s="197"/>
      <c r="Q216" s="197"/>
      <c r="R216" s="197"/>
      <c r="S216" s="197"/>
      <c r="T216" s="197"/>
      <c r="U216" s="67"/>
    </row>
    <row r="217" spans="1:21" ht="18.75" customHeight="1" x14ac:dyDescent="0.2">
      <c r="A217" s="197"/>
      <c r="B217" s="197"/>
      <c r="C217" s="197"/>
      <c r="D217" s="197"/>
      <c r="E217" s="197"/>
      <c r="F217" s="197"/>
      <c r="G217" s="197"/>
      <c r="H217" s="197"/>
      <c r="I217" s="197"/>
      <c r="J217" s="197"/>
      <c r="K217" s="197"/>
      <c r="L217" s="197"/>
      <c r="M217" s="197"/>
      <c r="N217" s="197"/>
      <c r="O217" s="197"/>
      <c r="P217" s="197"/>
      <c r="Q217" s="197"/>
      <c r="R217" s="197"/>
      <c r="S217" s="197"/>
      <c r="T217" s="197"/>
    </row>
    <row r="218" spans="1:21" ht="18.5" x14ac:dyDescent="0.2">
      <c r="A218" s="206" t="s">
        <v>8</v>
      </c>
      <c r="B218" s="206"/>
      <c r="C218" s="206"/>
      <c r="D218" s="206"/>
      <c r="E218" s="206"/>
      <c r="F218" s="206"/>
      <c r="G218" s="206"/>
      <c r="H218" s="206"/>
      <c r="I218" s="206"/>
      <c r="J218" s="206"/>
      <c r="K218" s="206"/>
      <c r="L218" s="206"/>
      <c r="M218" s="206"/>
      <c r="N218" s="206"/>
      <c r="O218" s="206"/>
      <c r="P218" s="206"/>
      <c r="Q218" s="206"/>
      <c r="R218" s="206"/>
      <c r="S218" s="206"/>
      <c r="T218" s="65"/>
    </row>
    <row r="219" spans="1:21" ht="17.25" customHeight="1" x14ac:dyDescent="0.2">
      <c r="A219" s="197" t="s">
        <v>229</v>
      </c>
      <c r="B219" s="197"/>
      <c r="C219" s="197"/>
      <c r="D219" s="197"/>
      <c r="E219" s="197"/>
      <c r="F219" s="197"/>
      <c r="G219" s="197"/>
      <c r="H219" s="197"/>
      <c r="I219" s="197"/>
      <c r="J219" s="197"/>
      <c r="K219" s="197"/>
      <c r="L219" s="197"/>
      <c r="M219" s="197"/>
      <c r="N219" s="197"/>
      <c r="O219" s="197"/>
      <c r="P219" s="197"/>
      <c r="Q219" s="197"/>
      <c r="R219" s="197"/>
      <c r="S219" s="197"/>
      <c r="T219" s="197"/>
    </row>
    <row r="220" spans="1:21" ht="17.25" customHeight="1" x14ac:dyDescent="0.2">
      <c r="A220" s="197"/>
      <c r="B220" s="197"/>
      <c r="C220" s="197"/>
      <c r="D220" s="197"/>
      <c r="E220" s="197"/>
      <c r="F220" s="197"/>
      <c r="G220" s="197"/>
      <c r="H220" s="197"/>
      <c r="I220" s="197"/>
      <c r="J220" s="197"/>
      <c r="K220" s="197"/>
      <c r="L220" s="197"/>
      <c r="M220" s="197"/>
      <c r="N220" s="197"/>
      <c r="O220" s="197"/>
      <c r="P220" s="197"/>
      <c r="Q220" s="197"/>
      <c r="R220" s="197"/>
      <c r="S220" s="197"/>
      <c r="T220" s="197"/>
    </row>
    <row r="221" spans="1:21" ht="18.5" x14ac:dyDescent="0.2">
      <c r="A221" s="62"/>
      <c r="B221" s="62"/>
    </row>
    <row r="222" spans="1:21" ht="18.5" x14ac:dyDescent="0.2">
      <c r="A222" s="206" t="s">
        <v>44</v>
      </c>
      <c r="B222" s="206"/>
      <c r="C222" s="206"/>
      <c r="D222" s="206"/>
      <c r="E222" s="206"/>
      <c r="F222" s="206"/>
      <c r="G222" s="206"/>
      <c r="H222" s="206"/>
      <c r="I222" s="206"/>
      <c r="J222" s="206"/>
      <c r="K222" s="206"/>
      <c r="L222" s="206"/>
      <c r="M222" s="206"/>
      <c r="N222" s="206"/>
      <c r="O222" s="206"/>
      <c r="P222" s="206"/>
      <c r="Q222" s="206"/>
      <c r="R222" s="206"/>
      <c r="S222" s="206"/>
      <c r="T222" s="65"/>
    </row>
    <row r="223" spans="1:21" ht="17.25" customHeight="1" x14ac:dyDescent="0.2">
      <c r="A223" s="231" t="s">
        <v>164</v>
      </c>
      <c r="B223" s="231"/>
      <c r="C223" s="231"/>
      <c r="D223" s="231"/>
      <c r="E223" s="231"/>
      <c r="F223" s="231"/>
      <c r="G223" s="231"/>
      <c r="H223" s="231"/>
      <c r="I223" s="231"/>
      <c r="J223" s="231"/>
      <c r="K223" s="231"/>
      <c r="L223" s="231"/>
      <c r="M223" s="231"/>
      <c r="N223" s="231"/>
      <c r="O223" s="231"/>
      <c r="P223" s="231"/>
      <c r="Q223" s="231"/>
      <c r="R223" s="231"/>
      <c r="S223" s="231"/>
      <c r="T223" s="67"/>
    </row>
    <row r="224" spans="1:21" ht="19" thickBot="1" x14ac:dyDescent="0.25">
      <c r="B224" s="62"/>
      <c r="C224" s="62"/>
    </row>
    <row r="225" spans="1:20" ht="27" customHeight="1" thickBot="1" x14ac:dyDescent="0.25">
      <c r="A225" s="187"/>
      <c r="B225" s="188"/>
      <c r="C225" s="188"/>
      <c r="D225" s="188"/>
      <c r="E225" s="188" t="s">
        <v>47</v>
      </c>
      <c r="F225" s="188"/>
      <c r="G225" s="188"/>
      <c r="H225" s="188"/>
      <c r="I225" s="188"/>
      <c r="J225" s="188"/>
      <c r="K225" s="188"/>
      <c r="L225" s="188" t="s">
        <v>45</v>
      </c>
      <c r="M225" s="188"/>
      <c r="N225" s="188"/>
      <c r="O225" s="188" t="s">
        <v>46</v>
      </c>
      <c r="P225" s="188"/>
      <c r="Q225" s="188"/>
      <c r="R225" s="188" t="s">
        <v>218</v>
      </c>
      <c r="S225" s="188"/>
      <c r="T225" s="214"/>
    </row>
    <row r="226" spans="1:20" ht="18.75" customHeight="1" x14ac:dyDescent="0.2">
      <c r="A226" s="185" t="s">
        <v>168</v>
      </c>
      <c r="B226" s="186"/>
      <c r="C226" s="186"/>
      <c r="D226" s="186"/>
      <c r="E226" s="196">
        <f>入力シート!C55</f>
        <v>0</v>
      </c>
      <c r="F226" s="196"/>
      <c r="G226" s="196"/>
      <c r="H226" s="196"/>
      <c r="I226" s="196"/>
      <c r="J226" s="196"/>
      <c r="K226" s="196"/>
      <c r="L226" s="196" t="str">
        <f>入力シート!C59&amp;"m"</f>
        <v>m</v>
      </c>
      <c r="M226" s="196"/>
      <c r="N226" s="196"/>
      <c r="O226" s="196" t="str">
        <f>入力シート!C61&amp;IF(入力シート!C61="車両"," "&amp;入力シート!I61&amp;"台","")</f>
        <v/>
      </c>
      <c r="P226" s="196"/>
      <c r="Q226" s="196"/>
      <c r="R226" s="196" t="str">
        <f>入力シート!C63&amp;"分"</f>
        <v>分</v>
      </c>
      <c r="S226" s="196"/>
      <c r="T226" s="217"/>
    </row>
    <row r="227" spans="1:20" ht="18.75" customHeight="1" x14ac:dyDescent="0.2">
      <c r="A227" s="181"/>
      <c r="B227" s="182"/>
      <c r="C227" s="182"/>
      <c r="D227" s="182"/>
      <c r="E227" s="194"/>
      <c r="F227" s="194"/>
      <c r="G227" s="194"/>
      <c r="H227" s="194"/>
      <c r="I227" s="194"/>
      <c r="J227" s="194"/>
      <c r="K227" s="194"/>
      <c r="L227" s="194"/>
      <c r="M227" s="194"/>
      <c r="N227" s="194"/>
      <c r="O227" s="194"/>
      <c r="P227" s="194"/>
      <c r="Q227" s="194"/>
      <c r="R227" s="194"/>
      <c r="S227" s="194"/>
      <c r="T227" s="218"/>
    </row>
    <row r="228" spans="1:20" ht="18.75" customHeight="1" x14ac:dyDescent="0.2">
      <c r="A228" s="181" t="s">
        <v>48</v>
      </c>
      <c r="B228" s="182"/>
      <c r="C228" s="182"/>
      <c r="D228" s="182"/>
      <c r="E228" s="194" t="str">
        <f>IF(入力シート!C67="","-",入力シート!C67)</f>
        <v>-</v>
      </c>
      <c r="F228" s="194"/>
      <c r="G228" s="194"/>
      <c r="H228" s="194"/>
      <c r="I228" s="194"/>
      <c r="J228" s="194"/>
      <c r="K228" s="194"/>
      <c r="L228" s="215"/>
      <c r="M228" s="215"/>
      <c r="N228" s="215"/>
      <c r="O228" s="215"/>
      <c r="P228" s="215"/>
      <c r="Q228" s="215"/>
      <c r="R228" s="182" t="str">
        <f>入力シート!C69&amp;"分"</f>
        <v>分</v>
      </c>
      <c r="S228" s="182"/>
      <c r="T228" s="229"/>
    </row>
    <row r="229" spans="1:20" ht="19.5" customHeight="1" thickBot="1" x14ac:dyDescent="0.25">
      <c r="A229" s="183"/>
      <c r="B229" s="184"/>
      <c r="C229" s="184"/>
      <c r="D229" s="184"/>
      <c r="E229" s="195"/>
      <c r="F229" s="195"/>
      <c r="G229" s="195"/>
      <c r="H229" s="195"/>
      <c r="I229" s="195"/>
      <c r="J229" s="195"/>
      <c r="K229" s="195"/>
      <c r="L229" s="216"/>
      <c r="M229" s="216"/>
      <c r="N229" s="216"/>
      <c r="O229" s="216"/>
      <c r="P229" s="216"/>
      <c r="Q229" s="216"/>
      <c r="R229" s="184"/>
      <c r="S229" s="184"/>
      <c r="T229" s="230"/>
    </row>
    <row r="230" spans="1:20" ht="18.5" x14ac:dyDescent="0.2">
      <c r="B230" s="62"/>
      <c r="C230" s="62"/>
    </row>
    <row r="231" spans="1:20" ht="18.5" x14ac:dyDescent="0.2">
      <c r="B231" s="62"/>
      <c r="C231" s="62"/>
    </row>
    <row r="232" spans="1:20" ht="18.5" x14ac:dyDescent="0.2">
      <c r="B232" s="62"/>
      <c r="C232" s="62"/>
    </row>
    <row r="233" spans="1:20" ht="18.5" x14ac:dyDescent="0.2">
      <c r="B233" s="62"/>
      <c r="C233" s="62"/>
    </row>
    <row r="234" spans="1:20" ht="18.5" x14ac:dyDescent="0.2">
      <c r="B234" s="62"/>
      <c r="C234" s="62"/>
    </row>
    <row r="235" spans="1:20" ht="18.5" x14ac:dyDescent="0.2">
      <c r="B235" s="62"/>
      <c r="C235" s="62"/>
    </row>
    <row r="236" spans="1:20" ht="18.5" x14ac:dyDescent="0.2">
      <c r="B236" s="62"/>
      <c r="C236" s="62"/>
    </row>
    <row r="237" spans="1:20" ht="18.5" x14ac:dyDescent="0.2">
      <c r="B237" s="62"/>
      <c r="C237" s="62"/>
    </row>
    <row r="238" spans="1:20" ht="18.5" x14ac:dyDescent="0.2">
      <c r="B238" s="62"/>
      <c r="C238" s="62"/>
    </row>
    <row r="239" spans="1:20" ht="18.5" x14ac:dyDescent="0.2">
      <c r="B239" s="62"/>
      <c r="C239" s="62"/>
    </row>
    <row r="240" spans="1:20" ht="18.5" x14ac:dyDescent="0.2">
      <c r="B240" s="62"/>
      <c r="C240" s="62"/>
    </row>
    <row r="241" spans="1:20" ht="18.5" x14ac:dyDescent="0.2">
      <c r="B241" s="62"/>
      <c r="C241" s="62"/>
    </row>
    <row r="242" spans="1:20" ht="18.5" x14ac:dyDescent="0.2">
      <c r="B242" s="62"/>
      <c r="C242" s="62"/>
    </row>
    <row r="243" spans="1:20" ht="18.5" x14ac:dyDescent="0.2">
      <c r="B243" s="62"/>
      <c r="C243" s="62"/>
    </row>
    <row r="244" spans="1:20" ht="18.5" x14ac:dyDescent="0.2">
      <c r="B244" s="62"/>
      <c r="C244" s="62"/>
    </row>
    <row r="245" spans="1:20" ht="18.5" x14ac:dyDescent="0.2">
      <c r="B245" s="62"/>
      <c r="C245" s="62"/>
    </row>
    <row r="246" spans="1:20" ht="18.5" x14ac:dyDescent="0.2">
      <c r="B246" s="62"/>
      <c r="C246" s="62"/>
    </row>
    <row r="247" spans="1:20" ht="18.5" x14ac:dyDescent="0.2">
      <c r="B247" s="62"/>
      <c r="C247" s="62"/>
    </row>
    <row r="248" spans="1:20" ht="18.5" x14ac:dyDescent="0.2">
      <c r="B248" s="62"/>
      <c r="C248" s="62"/>
    </row>
    <row r="249" spans="1:20" ht="18.5" x14ac:dyDescent="0.2">
      <c r="B249" s="62"/>
      <c r="C249" s="62"/>
    </row>
    <row r="250" spans="1:20" ht="18.5" x14ac:dyDescent="0.2">
      <c r="B250" s="62"/>
      <c r="C250" s="62"/>
    </row>
    <row r="251" spans="1:20" ht="18.5" x14ac:dyDescent="0.2">
      <c r="B251" s="62"/>
      <c r="C251" s="62"/>
    </row>
    <row r="252" spans="1:20" ht="18.5" x14ac:dyDescent="0.2">
      <c r="B252" s="62"/>
      <c r="C252" s="62"/>
    </row>
    <row r="253" spans="1:20" ht="21" customHeight="1" x14ac:dyDescent="0.2">
      <c r="A253" s="206" t="s">
        <v>49</v>
      </c>
      <c r="B253" s="206"/>
      <c r="C253" s="206"/>
      <c r="D253" s="206"/>
      <c r="E253" s="206"/>
      <c r="F253" s="206"/>
      <c r="G253" s="206"/>
      <c r="H253" s="206"/>
      <c r="I253" s="206"/>
      <c r="J253" s="206"/>
      <c r="K253" s="206"/>
      <c r="L253" s="206"/>
      <c r="M253" s="206"/>
      <c r="N253" s="206"/>
      <c r="O253" s="206"/>
      <c r="P253" s="206"/>
      <c r="Q253" s="206"/>
      <c r="R253" s="206"/>
      <c r="S253" s="206"/>
      <c r="T253" s="65"/>
    </row>
    <row r="254" spans="1:20" ht="21" customHeight="1" x14ac:dyDescent="0.2">
      <c r="A254" s="189" t="s">
        <v>226</v>
      </c>
      <c r="B254" s="189"/>
      <c r="C254" s="189"/>
      <c r="D254" s="189"/>
      <c r="E254" s="189"/>
      <c r="F254" s="189"/>
      <c r="G254" s="189"/>
      <c r="H254" s="189"/>
      <c r="I254" s="189"/>
      <c r="J254" s="189"/>
      <c r="K254" s="189"/>
      <c r="L254" s="189"/>
      <c r="M254" s="189"/>
      <c r="N254" s="189"/>
      <c r="O254" s="189"/>
      <c r="P254" s="189"/>
      <c r="Q254" s="189"/>
      <c r="R254" s="189"/>
      <c r="S254" s="189"/>
      <c r="T254" s="189"/>
    </row>
    <row r="255" spans="1:20" ht="21" customHeight="1" x14ac:dyDescent="0.2">
      <c r="A255" s="189"/>
      <c r="B255" s="189"/>
      <c r="C255" s="189"/>
      <c r="D255" s="189"/>
      <c r="E255" s="189"/>
      <c r="F255" s="189"/>
      <c r="G255" s="189"/>
      <c r="H255" s="189"/>
      <c r="I255" s="189"/>
      <c r="J255" s="189"/>
      <c r="K255" s="189"/>
      <c r="L255" s="189"/>
      <c r="M255" s="189"/>
      <c r="N255" s="189"/>
      <c r="O255" s="189"/>
      <c r="P255" s="189"/>
      <c r="Q255" s="189"/>
      <c r="R255" s="189"/>
      <c r="S255" s="189"/>
      <c r="T255" s="189"/>
    </row>
    <row r="256" spans="1:20" ht="21" customHeight="1" x14ac:dyDescent="0.2">
      <c r="A256" s="232" t="s">
        <v>199</v>
      </c>
      <c r="B256" s="232"/>
      <c r="C256" s="232"/>
      <c r="D256" s="232"/>
      <c r="E256" s="232"/>
      <c r="F256" s="232"/>
      <c r="G256" s="232"/>
      <c r="H256" s="232"/>
      <c r="I256" s="232"/>
      <c r="J256" s="232"/>
      <c r="K256" s="232"/>
      <c r="L256" s="232"/>
      <c r="M256" s="232"/>
      <c r="N256" s="232"/>
      <c r="O256" s="232"/>
      <c r="P256" s="232"/>
      <c r="Q256" s="232"/>
      <c r="R256" s="232"/>
      <c r="S256" s="232"/>
      <c r="T256" s="67"/>
    </row>
    <row r="257" spans="1:22" ht="21" customHeight="1" x14ac:dyDescent="0.2">
      <c r="A257" s="232"/>
      <c r="B257" s="232"/>
      <c r="C257" s="232"/>
      <c r="D257" s="232"/>
      <c r="E257" s="232"/>
      <c r="F257" s="232"/>
      <c r="G257" s="232"/>
      <c r="H257" s="232"/>
      <c r="I257" s="232"/>
      <c r="J257" s="232"/>
      <c r="K257" s="232"/>
      <c r="L257" s="232"/>
      <c r="M257" s="232"/>
      <c r="N257" s="232"/>
      <c r="O257" s="232"/>
      <c r="P257" s="232"/>
      <c r="Q257" s="232"/>
      <c r="R257" s="232"/>
      <c r="S257" s="232"/>
      <c r="T257" s="67"/>
    </row>
    <row r="258" spans="1:22" ht="21" customHeight="1" thickBot="1" x14ac:dyDescent="0.25">
      <c r="A258" s="65" t="s">
        <v>206</v>
      </c>
      <c r="C258" s="65"/>
      <c r="D258" s="65"/>
      <c r="E258" s="65"/>
      <c r="F258" s="65"/>
      <c r="G258" s="65"/>
      <c r="H258" s="65"/>
      <c r="I258" s="65"/>
      <c r="J258" s="65"/>
      <c r="K258" s="65"/>
      <c r="L258" s="65"/>
      <c r="M258" s="65"/>
      <c r="N258" s="65"/>
      <c r="O258" s="65"/>
      <c r="P258" s="65"/>
      <c r="Q258" s="65"/>
      <c r="R258" s="65"/>
      <c r="S258" s="65"/>
      <c r="T258" s="65"/>
      <c r="U258" s="65"/>
    </row>
    <row r="259" spans="1:22" ht="21" customHeight="1" thickBot="1" x14ac:dyDescent="0.25">
      <c r="A259" s="226" t="s">
        <v>50</v>
      </c>
      <c r="B259" s="227"/>
      <c r="C259" s="227"/>
      <c r="D259" s="227"/>
      <c r="E259" s="227"/>
      <c r="F259" s="227"/>
      <c r="G259" s="227"/>
      <c r="H259" s="227"/>
      <c r="I259" s="227"/>
      <c r="J259" s="227"/>
      <c r="K259" s="227"/>
      <c r="L259" s="227"/>
      <c r="M259" s="227"/>
      <c r="N259" s="227"/>
      <c r="O259" s="227"/>
      <c r="P259" s="227"/>
      <c r="Q259" s="227"/>
      <c r="R259" s="227"/>
      <c r="S259" s="227"/>
      <c r="T259" s="228"/>
      <c r="U259" s="76"/>
    </row>
    <row r="260" spans="1:22" ht="21" customHeight="1" x14ac:dyDescent="0.2">
      <c r="A260" s="224" t="s">
        <v>9</v>
      </c>
      <c r="B260" s="225"/>
      <c r="C260" s="225"/>
      <c r="D260" s="225"/>
      <c r="E260" s="249" t="str">
        <f>IF(V260&lt;&gt;"",RIGHT(V260,LEN(V260)-1),"")</f>
        <v/>
      </c>
      <c r="F260" s="249"/>
      <c r="G260" s="249"/>
      <c r="H260" s="249"/>
      <c r="I260" s="249"/>
      <c r="J260" s="249"/>
      <c r="K260" s="249"/>
      <c r="L260" s="249"/>
      <c r="M260" s="249"/>
      <c r="N260" s="249"/>
      <c r="O260" s="249"/>
      <c r="P260" s="249"/>
      <c r="Q260" s="249"/>
      <c r="R260" s="249"/>
      <c r="S260" s="249"/>
      <c r="T260" s="250"/>
      <c r="U260" s="81"/>
      <c r="V260" s="82" t="str">
        <f>IF(入力シート!C75="有","、"&amp;入力シート!B75&amp;IF(入力シート!G75&lt;&gt;"",入力シート!G75&amp;入力シート!I75,""),"")&amp;IF(入力シート!C77="有","、"&amp;入力シート!B77&amp;IF(入力シート!G77&lt;&gt;"",入力シート!G77&amp;入力シート!I77,""),"")&amp;IF(入力シート!C79="有","、"&amp;入力シート!B79&amp;IF(入力シート!G79&lt;&gt;"",入力シート!G79&amp;入力シート!I79,""),"")&amp;IF(入力シート!C81="有","、"&amp;入力シート!B81&amp;IF(入力シート!G81&lt;&gt;"",入力シート!G81&amp;入力シート!I81,""),"")&amp;IF(入力シート!C83="有","、"&amp;入力シート!B83&amp;IF(入力シート!G83&lt;&gt;"",入力シート!G83&amp;入力シート!I83,""),"")&amp;IF(入力シート!C85="有","、"&amp;入力シート!B85&amp;IF(入力シート!G85&lt;&gt;"",入力シート!G85&amp;入力シート!I85,""),"")&amp;IF(入力シート!C87="有","、"&amp;入力シート!B87&amp;IF(入力シート!G87&lt;&gt;"",入力シート!G87&amp;入力シート!I87,""),"")&amp;IF(入力シート!C89&lt;&gt;"","、"&amp;入力シート!C89,"")</f>
        <v/>
      </c>
    </row>
    <row r="261" spans="1:22" ht="21" customHeight="1" x14ac:dyDescent="0.2">
      <c r="A261" s="222"/>
      <c r="B261" s="223"/>
      <c r="C261" s="223"/>
      <c r="D261" s="223"/>
      <c r="E261" s="251"/>
      <c r="F261" s="251"/>
      <c r="G261" s="251"/>
      <c r="H261" s="251"/>
      <c r="I261" s="251"/>
      <c r="J261" s="251"/>
      <c r="K261" s="251"/>
      <c r="L261" s="251"/>
      <c r="M261" s="251"/>
      <c r="N261" s="251"/>
      <c r="O261" s="251"/>
      <c r="P261" s="251"/>
      <c r="Q261" s="251"/>
      <c r="R261" s="251"/>
      <c r="S261" s="251"/>
      <c r="T261" s="252"/>
      <c r="U261" s="81"/>
    </row>
    <row r="262" spans="1:22" ht="21" customHeight="1" x14ac:dyDescent="0.2">
      <c r="A262" s="222"/>
      <c r="B262" s="223"/>
      <c r="C262" s="223"/>
      <c r="D262" s="223"/>
      <c r="E262" s="251"/>
      <c r="F262" s="251"/>
      <c r="G262" s="251"/>
      <c r="H262" s="251"/>
      <c r="I262" s="251"/>
      <c r="J262" s="251"/>
      <c r="K262" s="251"/>
      <c r="L262" s="251"/>
      <c r="M262" s="251"/>
      <c r="N262" s="251"/>
      <c r="O262" s="251"/>
      <c r="P262" s="251"/>
      <c r="Q262" s="251"/>
      <c r="R262" s="251"/>
      <c r="S262" s="251"/>
      <c r="T262" s="252"/>
      <c r="U262" s="81"/>
    </row>
    <row r="263" spans="1:22" ht="21" customHeight="1" x14ac:dyDescent="0.2">
      <c r="A263" s="222" t="s">
        <v>90</v>
      </c>
      <c r="B263" s="223"/>
      <c r="C263" s="223"/>
      <c r="D263" s="223"/>
      <c r="E263" s="245" t="str">
        <f>IF(V263&lt;&gt;"",RIGHT(V263,LEN(V263)-1),"")</f>
        <v/>
      </c>
      <c r="F263" s="245"/>
      <c r="G263" s="245"/>
      <c r="H263" s="245"/>
      <c r="I263" s="245"/>
      <c r="J263" s="245"/>
      <c r="K263" s="245"/>
      <c r="L263" s="245"/>
      <c r="M263" s="245"/>
      <c r="N263" s="245"/>
      <c r="O263" s="245"/>
      <c r="P263" s="245"/>
      <c r="Q263" s="245"/>
      <c r="R263" s="245"/>
      <c r="S263" s="245"/>
      <c r="T263" s="246"/>
      <c r="U263" s="81"/>
      <c r="V263" s="82" t="str">
        <f>IF(入力シート!C94="有","、"&amp;入力シート!B94,"")&amp;IF(入力シート!C96="有","、"&amp;入力シート!B96,"")&amp;IF(入力シート!C98="有","、"&amp;入力シート!B98&amp;IF(入力シート!G98&lt;&gt;"",入力シート!G98&amp;入力シート!I98,""),"")&amp;IF(入力シート!C100="有","、"&amp;入力シート!B100&amp;IF(入力シート!G100&lt;&gt;"",入力シート!G100&amp;入力シート!I100,""),"")&amp;IF(入力シート!C102="有","、"&amp;入力シート!B102&amp;IF(入力シート!G102&lt;&gt;"",入力シート!G102&amp;入力シート!I102,""),"")&amp;IF(入力シート!C104="有","、"&amp;入力シート!B104&amp;IF(入力シート!G104&lt;&gt;"",入力シート!G104&amp;入力シート!I104,""),"")&amp;IF(入力シート!C106="有","、"&amp;入力シート!B106&amp;IF(入力シート!G106&lt;&gt;"",入力シート!G106&amp;入力シート!I106,""),"")&amp;IF(入力シート!C108="有","、"&amp;入力シート!B108&amp;IF(入力シート!G108&lt;&gt;"",入力シート!G108&amp;入力シート!I108,""),"")&amp;IF(入力シート!C110="有","、"&amp;入力シート!B110&amp;IF(入力シート!G110&lt;&gt;"",入力シート!G110&amp;入力シート!I110,""),"")&amp;IF(入力シート!C112="有","、"&amp;入力シート!B112&amp;IF(入力シート!G112&lt;&gt;"",入力シート!G112&amp;入力シート!I112,""),"")&amp;IF(入力シート!C114&lt;&gt;"","、"&amp;入力シート!C114,"")</f>
        <v/>
      </c>
    </row>
    <row r="264" spans="1:22" ht="21" customHeight="1" x14ac:dyDescent="0.2">
      <c r="A264" s="222"/>
      <c r="B264" s="223"/>
      <c r="C264" s="223"/>
      <c r="D264" s="223"/>
      <c r="E264" s="245"/>
      <c r="F264" s="245"/>
      <c r="G264" s="245"/>
      <c r="H264" s="245"/>
      <c r="I264" s="245"/>
      <c r="J264" s="245"/>
      <c r="K264" s="245"/>
      <c r="L264" s="245"/>
      <c r="M264" s="245"/>
      <c r="N264" s="245"/>
      <c r="O264" s="245"/>
      <c r="P264" s="245"/>
      <c r="Q264" s="245"/>
      <c r="R264" s="245"/>
      <c r="S264" s="245"/>
      <c r="T264" s="246"/>
      <c r="U264" s="81"/>
    </row>
    <row r="265" spans="1:22" ht="21" customHeight="1" x14ac:dyDescent="0.2">
      <c r="A265" s="222"/>
      <c r="B265" s="223"/>
      <c r="C265" s="223"/>
      <c r="D265" s="223"/>
      <c r="E265" s="245"/>
      <c r="F265" s="245"/>
      <c r="G265" s="245"/>
      <c r="H265" s="245"/>
      <c r="I265" s="245"/>
      <c r="J265" s="245"/>
      <c r="K265" s="245"/>
      <c r="L265" s="245"/>
      <c r="M265" s="245"/>
      <c r="N265" s="245"/>
      <c r="O265" s="245"/>
      <c r="P265" s="245"/>
      <c r="Q265" s="245"/>
      <c r="R265" s="245"/>
      <c r="S265" s="245"/>
      <c r="T265" s="246"/>
      <c r="U265" s="81"/>
    </row>
    <row r="266" spans="1:22" ht="21" customHeight="1" x14ac:dyDescent="0.2">
      <c r="A266" s="222"/>
      <c r="B266" s="223"/>
      <c r="C266" s="223"/>
      <c r="D266" s="223"/>
      <c r="E266" s="245"/>
      <c r="F266" s="245"/>
      <c r="G266" s="245"/>
      <c r="H266" s="245"/>
      <c r="I266" s="245"/>
      <c r="J266" s="245"/>
      <c r="K266" s="245"/>
      <c r="L266" s="245"/>
      <c r="M266" s="245"/>
      <c r="N266" s="245"/>
      <c r="O266" s="245"/>
      <c r="P266" s="245"/>
      <c r="Q266" s="245"/>
      <c r="R266" s="245"/>
      <c r="S266" s="245"/>
      <c r="T266" s="246"/>
      <c r="U266" s="81"/>
    </row>
    <row r="267" spans="1:22" ht="21" customHeight="1" x14ac:dyDescent="0.2">
      <c r="A267" s="222" t="s">
        <v>48</v>
      </c>
      <c r="B267" s="223"/>
      <c r="C267" s="223"/>
      <c r="D267" s="223"/>
      <c r="E267" s="245" t="str">
        <f>IF(V267&lt;&gt;"",RIGHT(V267,LEN(V267)-1),"")</f>
        <v/>
      </c>
      <c r="F267" s="245"/>
      <c r="G267" s="245"/>
      <c r="H267" s="245"/>
      <c r="I267" s="245"/>
      <c r="J267" s="245"/>
      <c r="K267" s="245"/>
      <c r="L267" s="245"/>
      <c r="M267" s="245"/>
      <c r="N267" s="245"/>
      <c r="O267" s="245"/>
      <c r="P267" s="245"/>
      <c r="Q267" s="245"/>
      <c r="R267" s="245"/>
      <c r="S267" s="245"/>
      <c r="T267" s="246"/>
      <c r="U267" s="81"/>
      <c r="V267" s="82" t="str">
        <f>IF(入力シート!C119="有","、"&amp;入力シート!B119&amp;IF(入力シート!G119&lt;&gt;"",入力シート!G119&amp;入力シート!I119,""),"")&amp;IF(入力シート!C121="有","、"&amp;入力シート!B121&amp;IF(入力シート!G121&lt;&gt;"",入力シート!G121&amp;入力シート!I121,""),"")&amp;IF(入力シート!C123="有","、"&amp;入力シート!B123&amp;IF(入力シート!G123&lt;&gt;"",入力シート!G123&amp;入力シート!I123,""),"")&amp;IF(入力シート!C125="有","、"&amp;入力シート!B125&amp;IF(入力シート!G125&lt;&gt;"",入力シート!G125&amp;入力シート!I125,""),"")&amp;IF(入力シート!C127&lt;&gt;"","、"&amp;入力シート!C127,"")</f>
        <v/>
      </c>
    </row>
    <row r="268" spans="1:22" ht="21" customHeight="1" x14ac:dyDescent="0.2">
      <c r="A268" s="222"/>
      <c r="B268" s="223"/>
      <c r="C268" s="223"/>
      <c r="D268" s="223"/>
      <c r="E268" s="245"/>
      <c r="F268" s="245"/>
      <c r="G268" s="245"/>
      <c r="H268" s="245"/>
      <c r="I268" s="245"/>
      <c r="J268" s="245"/>
      <c r="K268" s="245"/>
      <c r="L268" s="245"/>
      <c r="M268" s="245"/>
      <c r="N268" s="245"/>
      <c r="O268" s="245"/>
      <c r="P268" s="245"/>
      <c r="Q268" s="245"/>
      <c r="R268" s="245"/>
      <c r="S268" s="245"/>
      <c r="T268" s="246"/>
      <c r="U268" s="81"/>
    </row>
    <row r="269" spans="1:22" ht="21" customHeight="1" x14ac:dyDescent="0.2">
      <c r="A269" s="222" t="s">
        <v>35</v>
      </c>
      <c r="B269" s="223"/>
      <c r="C269" s="223"/>
      <c r="D269" s="223"/>
      <c r="E269" s="245" t="str">
        <f>IF(V269&lt;&gt;"",RIGHT(V269,LEN(V269)-1),"")</f>
        <v/>
      </c>
      <c r="F269" s="245"/>
      <c r="G269" s="245"/>
      <c r="H269" s="245"/>
      <c r="I269" s="245"/>
      <c r="J269" s="245"/>
      <c r="K269" s="245"/>
      <c r="L269" s="245"/>
      <c r="M269" s="245"/>
      <c r="N269" s="245"/>
      <c r="O269" s="245"/>
      <c r="P269" s="245"/>
      <c r="Q269" s="245"/>
      <c r="R269" s="245"/>
      <c r="S269" s="245"/>
      <c r="T269" s="246"/>
      <c r="U269" s="81"/>
      <c r="V269" s="82" t="str">
        <f>IF(入力シート!C132="有","、"&amp;入力シート!B132&amp;IF(入力シート!G132&lt;&gt;"",入力シート!G132&amp;入力シート!I132,""),"")&amp;IF(入力シート!C134="有","、"&amp;入力シート!B134&amp;IF(入力シート!G134&lt;&gt;"",入力シート!G134&amp;入力シート!I134,""),"")&amp;IF(入力シート!C136="有","、"&amp;入力シート!B136&amp;IF(入力シート!G136&lt;&gt;"",入力シート!G136&amp;入力シート!I136,""),"")&amp;IF(入力シート!C138="有","、"&amp;入力シート!B138&amp;IF(入力シート!G138&lt;&gt;"",入力シート!G138&amp;入力シート!I138,""),"")&amp;IF(入力シート!C140&lt;&gt;"","、"&amp;入力シート!C140,"")</f>
        <v/>
      </c>
    </row>
    <row r="270" spans="1:22" ht="21" customHeight="1" x14ac:dyDescent="0.2">
      <c r="A270" s="222"/>
      <c r="B270" s="223"/>
      <c r="C270" s="223"/>
      <c r="D270" s="223"/>
      <c r="E270" s="245"/>
      <c r="F270" s="245"/>
      <c r="G270" s="245"/>
      <c r="H270" s="245"/>
      <c r="I270" s="245"/>
      <c r="J270" s="245"/>
      <c r="K270" s="245"/>
      <c r="L270" s="245"/>
      <c r="M270" s="245"/>
      <c r="N270" s="245"/>
      <c r="O270" s="245"/>
      <c r="P270" s="245"/>
      <c r="Q270" s="245"/>
      <c r="R270" s="245"/>
      <c r="S270" s="245"/>
      <c r="T270" s="246"/>
      <c r="U270" s="81"/>
    </row>
    <row r="271" spans="1:22" ht="21" customHeight="1" x14ac:dyDescent="0.2">
      <c r="A271" s="222" t="s">
        <v>235</v>
      </c>
      <c r="B271" s="223"/>
      <c r="C271" s="223"/>
      <c r="D271" s="223"/>
      <c r="E271" s="245" t="str">
        <f>IF(V271&lt;&gt;"",RIGHT(V271,LEN(V271)-1),"")</f>
        <v/>
      </c>
      <c r="F271" s="245"/>
      <c r="G271" s="245"/>
      <c r="H271" s="245"/>
      <c r="I271" s="245"/>
      <c r="J271" s="245"/>
      <c r="K271" s="245"/>
      <c r="L271" s="245"/>
      <c r="M271" s="245"/>
      <c r="N271" s="245"/>
      <c r="O271" s="245"/>
      <c r="P271" s="245"/>
      <c r="Q271" s="245"/>
      <c r="R271" s="245"/>
      <c r="S271" s="245"/>
      <c r="T271" s="246"/>
      <c r="U271" s="81"/>
      <c r="V271" s="82" t="str">
        <f>IF(入力シート!C144="有","、"&amp;入力シート!B144&amp;IF(入力シート!G144&lt;&gt;"",入力シート!G144&amp;入力シート!I144,""),"")&amp;IF(入力シート!C146="有","、"&amp;入力シート!B146&amp;IF(入力シート!G146&lt;&gt;"",入力シート!G146&amp;入力シート!I146,""),"")&amp;IF(入力シート!C148="有","、"&amp;入力シート!B148&amp;IF(入力シート!G148&lt;&gt;"",入力シート!G148&amp;入力シート!I148,""),"")&amp;IF(入力シート!C150&lt;&gt;"","、"&amp;入力シート!C150,"")</f>
        <v/>
      </c>
    </row>
    <row r="272" spans="1:22" ht="21" customHeight="1" thickBot="1" x14ac:dyDescent="0.25">
      <c r="A272" s="254"/>
      <c r="B272" s="255"/>
      <c r="C272" s="255"/>
      <c r="D272" s="255"/>
      <c r="E272" s="247"/>
      <c r="F272" s="247"/>
      <c r="G272" s="247"/>
      <c r="H272" s="247"/>
      <c r="I272" s="247"/>
      <c r="J272" s="247"/>
      <c r="K272" s="247"/>
      <c r="L272" s="247"/>
      <c r="M272" s="247"/>
      <c r="N272" s="247"/>
      <c r="O272" s="247"/>
      <c r="P272" s="247"/>
      <c r="Q272" s="247"/>
      <c r="R272" s="247"/>
      <c r="S272" s="247"/>
      <c r="T272" s="248"/>
      <c r="U272" s="81"/>
    </row>
    <row r="273" spans="1:22" ht="21" customHeight="1" thickBot="1" x14ac:dyDescent="0.25">
      <c r="B273" s="62"/>
      <c r="C273" s="62"/>
      <c r="H273" s="83"/>
      <c r="I273" s="83"/>
      <c r="J273" s="83"/>
      <c r="K273" s="83"/>
      <c r="L273" s="83"/>
      <c r="M273" s="83"/>
      <c r="N273" s="83"/>
      <c r="O273" s="83"/>
      <c r="P273" s="83"/>
      <c r="Q273" s="83"/>
      <c r="R273" s="83"/>
      <c r="S273" s="83"/>
      <c r="T273" s="83"/>
      <c r="U273" s="83"/>
    </row>
    <row r="274" spans="1:22" ht="21" customHeight="1" thickBot="1" x14ac:dyDescent="0.25">
      <c r="A274" s="226" t="s">
        <v>51</v>
      </c>
      <c r="B274" s="227"/>
      <c r="C274" s="227"/>
      <c r="D274" s="227"/>
      <c r="E274" s="227"/>
      <c r="F274" s="227"/>
      <c r="G274" s="227"/>
      <c r="H274" s="227"/>
      <c r="I274" s="227"/>
      <c r="J274" s="227"/>
      <c r="K274" s="227"/>
      <c r="L274" s="227"/>
      <c r="M274" s="227"/>
      <c r="N274" s="227"/>
      <c r="O274" s="227"/>
      <c r="P274" s="227"/>
      <c r="Q274" s="227"/>
      <c r="R274" s="227"/>
      <c r="S274" s="227"/>
      <c r="T274" s="228"/>
      <c r="U274" s="76"/>
    </row>
    <row r="275" spans="1:22" ht="21" customHeight="1" x14ac:dyDescent="0.2">
      <c r="A275" s="240" t="str">
        <f>IF(V275&lt;&gt;"",RIGHT(V275,LEN(V275)-1),"")</f>
        <v/>
      </c>
      <c r="B275" s="180"/>
      <c r="C275" s="180"/>
      <c r="D275" s="180"/>
      <c r="E275" s="180"/>
      <c r="F275" s="180"/>
      <c r="G275" s="180"/>
      <c r="H275" s="180"/>
      <c r="I275" s="180"/>
      <c r="J275" s="180"/>
      <c r="K275" s="180"/>
      <c r="L275" s="180"/>
      <c r="M275" s="180"/>
      <c r="N275" s="180"/>
      <c r="O275" s="180"/>
      <c r="P275" s="180"/>
      <c r="Q275" s="180"/>
      <c r="R275" s="180"/>
      <c r="S275" s="180"/>
      <c r="T275" s="241"/>
      <c r="U275" s="81"/>
      <c r="V275" s="82" t="str">
        <f>IF(入力シート!C155="有","、"&amp;入力シート!B155&amp;IF(入力シート!G155&lt;&gt;"",入力シート!G155&amp;入力シート!I155,""),"")&amp;IF(入力シート!C157="有","、"&amp;入力シート!B157&amp;IF(入力シート!G157&lt;&gt;"",入力シート!G157&amp;入力シート!I157,""),"")&amp;IF(入力シート!C159&lt;&gt;"","、"&amp;入力シート!C159,"")</f>
        <v/>
      </c>
    </row>
    <row r="276" spans="1:22" ht="21" customHeight="1" thickBot="1" x14ac:dyDescent="0.25">
      <c r="A276" s="242"/>
      <c r="B276" s="243"/>
      <c r="C276" s="243"/>
      <c r="D276" s="243"/>
      <c r="E276" s="243"/>
      <c r="F276" s="243"/>
      <c r="G276" s="243"/>
      <c r="H276" s="243"/>
      <c r="I276" s="243"/>
      <c r="J276" s="243"/>
      <c r="K276" s="243"/>
      <c r="L276" s="243"/>
      <c r="M276" s="243"/>
      <c r="N276" s="243"/>
      <c r="O276" s="243"/>
      <c r="P276" s="243"/>
      <c r="Q276" s="243"/>
      <c r="R276" s="243"/>
      <c r="S276" s="243"/>
      <c r="T276" s="244"/>
      <c r="U276" s="81"/>
    </row>
    <row r="277" spans="1:22" ht="21" customHeight="1" x14ac:dyDescent="0.2">
      <c r="B277" s="67"/>
      <c r="C277" s="67"/>
      <c r="D277" s="67"/>
      <c r="E277" s="67"/>
      <c r="F277" s="67"/>
      <c r="G277" s="67"/>
      <c r="H277" s="67"/>
      <c r="I277" s="67"/>
      <c r="J277" s="67"/>
      <c r="K277" s="67"/>
      <c r="L277" s="67"/>
      <c r="M277" s="67"/>
      <c r="N277" s="67"/>
      <c r="O277" s="67"/>
      <c r="P277" s="67"/>
      <c r="Q277" s="67"/>
      <c r="R277" s="67"/>
      <c r="S277" s="67"/>
      <c r="T277" s="67"/>
      <c r="U277" s="67"/>
    </row>
    <row r="278" spans="1:22" ht="21" customHeight="1" x14ac:dyDescent="0.2">
      <c r="A278" s="206" t="s">
        <v>52</v>
      </c>
      <c r="B278" s="206"/>
      <c r="C278" s="206"/>
      <c r="D278" s="206"/>
      <c r="E278" s="206"/>
      <c r="F278" s="206"/>
      <c r="G278" s="206"/>
      <c r="H278" s="206"/>
      <c r="I278" s="206"/>
      <c r="J278" s="206"/>
      <c r="K278" s="206"/>
      <c r="L278" s="206"/>
      <c r="M278" s="206"/>
      <c r="N278" s="206"/>
      <c r="O278" s="206"/>
      <c r="P278" s="206"/>
      <c r="Q278" s="206"/>
      <c r="R278" s="206"/>
      <c r="S278" s="206"/>
      <c r="T278" s="67"/>
    </row>
    <row r="279" spans="1:22" ht="21" customHeight="1" x14ac:dyDescent="0.2">
      <c r="A279" s="232" t="s">
        <v>223</v>
      </c>
      <c r="B279" s="232"/>
      <c r="C279" s="232"/>
      <c r="D279" s="232"/>
      <c r="E279" s="232"/>
      <c r="F279" s="232"/>
      <c r="G279" s="232"/>
      <c r="H279" s="232"/>
      <c r="I279" s="232"/>
      <c r="J279" s="232"/>
      <c r="K279" s="232"/>
      <c r="L279" s="232"/>
      <c r="M279" s="232"/>
      <c r="N279" s="232"/>
      <c r="O279" s="232"/>
      <c r="P279" s="232"/>
      <c r="Q279" s="232"/>
      <c r="R279" s="232"/>
      <c r="S279" s="232"/>
      <c r="T279" s="67"/>
    </row>
    <row r="280" spans="1:22" ht="21" customHeight="1" x14ac:dyDescent="0.2">
      <c r="B280" s="67"/>
      <c r="C280" s="67"/>
      <c r="D280" s="67"/>
      <c r="E280" s="67"/>
      <c r="F280" s="67"/>
      <c r="G280" s="67"/>
      <c r="H280" s="67"/>
      <c r="I280" s="67"/>
      <c r="J280" s="67"/>
      <c r="K280" s="67"/>
      <c r="L280" s="67"/>
      <c r="M280" s="67"/>
      <c r="N280" s="67"/>
      <c r="O280" s="67"/>
      <c r="P280" s="67"/>
      <c r="Q280" s="67"/>
      <c r="R280" s="67"/>
      <c r="S280" s="67"/>
      <c r="T280" s="67"/>
      <c r="U280" s="67"/>
    </row>
    <row r="281" spans="1:22" ht="21" customHeight="1" x14ac:dyDescent="0.2">
      <c r="A281" s="253" t="s">
        <v>73</v>
      </c>
      <c r="B281" s="253"/>
      <c r="C281" s="253"/>
      <c r="D281" s="253"/>
      <c r="E281" s="253"/>
      <c r="F281" s="253"/>
      <c r="G281" s="253"/>
      <c r="H281" s="253"/>
      <c r="I281" s="253"/>
      <c r="J281" s="253"/>
      <c r="K281" s="253"/>
      <c r="L281" s="253"/>
      <c r="M281" s="253"/>
      <c r="N281" s="253"/>
      <c r="O281" s="253"/>
      <c r="P281" s="253"/>
      <c r="Q281" s="253"/>
      <c r="R281" s="253"/>
      <c r="S281" s="253"/>
      <c r="T281" s="253"/>
      <c r="U281" s="67"/>
    </row>
    <row r="282" spans="1:22" ht="21" customHeight="1" x14ac:dyDescent="0.2">
      <c r="A282" s="239" t="str">
        <f>IF(入力シート!C166&lt;&gt;"","　毎年"&amp;入力シート!C168&amp;"月に"&amp;入力シート!C166&amp;"を対象に"&amp;入力シート!C170&amp;"に関する研修を実施する。","")</f>
        <v/>
      </c>
      <c r="B282" s="239"/>
      <c r="C282" s="239"/>
      <c r="D282" s="239"/>
      <c r="E282" s="239"/>
      <c r="F282" s="239"/>
      <c r="G282" s="239"/>
      <c r="H282" s="239"/>
      <c r="I282" s="239"/>
      <c r="J282" s="239"/>
      <c r="K282" s="239"/>
      <c r="L282" s="239"/>
      <c r="M282" s="239"/>
      <c r="N282" s="239"/>
      <c r="O282" s="239"/>
      <c r="P282" s="239"/>
      <c r="Q282" s="239"/>
      <c r="R282" s="239"/>
      <c r="S282" s="239"/>
      <c r="T282" s="239"/>
      <c r="U282" s="67"/>
    </row>
    <row r="283" spans="1:22" ht="21" customHeight="1" x14ac:dyDescent="0.2">
      <c r="A283" s="239" t="str">
        <f>IF(入力シート!C172&lt;&gt;"","　毎年"&amp;入力シート!C174&amp;"月に"&amp;入力シート!C172&amp;"を対象に"&amp;入力シート!C176&amp;"に関する研修を実施する。","")</f>
        <v/>
      </c>
      <c r="B283" s="239"/>
      <c r="C283" s="239"/>
      <c r="D283" s="239"/>
      <c r="E283" s="239"/>
      <c r="F283" s="239"/>
      <c r="G283" s="239"/>
      <c r="H283" s="239"/>
      <c r="I283" s="239"/>
      <c r="J283" s="239"/>
      <c r="K283" s="239"/>
      <c r="L283" s="239"/>
      <c r="M283" s="239"/>
      <c r="N283" s="239"/>
      <c r="O283" s="239"/>
      <c r="P283" s="239"/>
      <c r="Q283" s="239"/>
      <c r="R283" s="239"/>
      <c r="S283" s="239"/>
      <c r="T283" s="239"/>
      <c r="U283" s="67"/>
    </row>
    <row r="284" spans="1:22" ht="21" customHeight="1" x14ac:dyDescent="0.2">
      <c r="A284" s="101"/>
      <c r="B284" s="102"/>
      <c r="C284" s="101"/>
      <c r="D284" s="101"/>
      <c r="E284" s="101"/>
      <c r="F284" s="101"/>
      <c r="G284" s="101"/>
      <c r="H284" s="101"/>
      <c r="I284" s="101"/>
      <c r="J284" s="101"/>
      <c r="K284" s="101"/>
      <c r="L284" s="101"/>
      <c r="M284" s="101"/>
      <c r="N284" s="101"/>
      <c r="O284" s="101"/>
      <c r="P284" s="101"/>
      <c r="Q284" s="101"/>
      <c r="R284" s="101"/>
      <c r="S284" s="101"/>
      <c r="T284" s="101"/>
      <c r="U284" s="67"/>
    </row>
    <row r="285" spans="1:22" ht="21" customHeight="1" x14ac:dyDescent="0.2">
      <c r="A285" s="239" t="s">
        <v>74</v>
      </c>
      <c r="B285" s="239"/>
      <c r="C285" s="239"/>
      <c r="D285" s="239"/>
      <c r="E285" s="239"/>
      <c r="F285" s="239"/>
      <c r="G285" s="239"/>
      <c r="H285" s="239"/>
      <c r="I285" s="239"/>
      <c r="J285" s="239"/>
      <c r="K285" s="239"/>
      <c r="L285" s="239"/>
      <c r="M285" s="239"/>
      <c r="N285" s="239"/>
      <c r="O285" s="239"/>
      <c r="P285" s="239"/>
      <c r="Q285" s="239"/>
      <c r="R285" s="239"/>
      <c r="S285" s="239"/>
      <c r="T285" s="239"/>
      <c r="U285" s="67"/>
    </row>
    <row r="286" spans="1:22" ht="21" customHeight="1" x14ac:dyDescent="0.2">
      <c r="A286" s="239" t="str">
        <f>IF(入力シート!C180&lt;&gt;"","　毎年"&amp;入力シート!C182&amp;"月に"&amp;入力シート!C180&amp;"を対象として"&amp;入力シート!C184&amp;"に関する訓練を実施する。","")</f>
        <v/>
      </c>
      <c r="B286" s="239"/>
      <c r="C286" s="239"/>
      <c r="D286" s="239"/>
      <c r="E286" s="239"/>
      <c r="F286" s="239"/>
      <c r="G286" s="239"/>
      <c r="H286" s="239"/>
      <c r="I286" s="239"/>
      <c r="J286" s="239"/>
      <c r="K286" s="239"/>
      <c r="L286" s="239"/>
      <c r="M286" s="239"/>
      <c r="N286" s="239"/>
      <c r="O286" s="239"/>
      <c r="P286" s="239"/>
      <c r="Q286" s="239"/>
      <c r="R286" s="239"/>
      <c r="S286" s="239"/>
      <c r="T286" s="239"/>
      <c r="U286" s="67"/>
    </row>
    <row r="287" spans="1:22" ht="21" customHeight="1" x14ac:dyDescent="0.2">
      <c r="A287" s="239" t="str">
        <f>IF(入力シート!C187&lt;&gt;"","　毎年"&amp;入力シート!C189&amp;"月に"&amp;入力シート!C187&amp;"を対象として"&amp;入力シート!C191&amp;"に関する訓練を実施する。","")</f>
        <v/>
      </c>
      <c r="B287" s="239"/>
      <c r="C287" s="239"/>
      <c r="D287" s="239"/>
      <c r="E287" s="239"/>
      <c r="F287" s="239"/>
      <c r="G287" s="239"/>
      <c r="H287" s="239"/>
      <c r="I287" s="239"/>
      <c r="J287" s="239"/>
      <c r="K287" s="239"/>
      <c r="L287" s="239"/>
      <c r="M287" s="239"/>
      <c r="N287" s="239"/>
      <c r="O287" s="239"/>
      <c r="P287" s="239"/>
      <c r="Q287" s="239"/>
      <c r="R287" s="239"/>
      <c r="S287" s="239"/>
      <c r="T287" s="239"/>
      <c r="U287" s="67"/>
    </row>
    <row r="293" spans="1:20" ht="23.25" customHeight="1" x14ac:dyDescent="0.2">
      <c r="Q293" s="321" t="s">
        <v>251</v>
      </c>
      <c r="R293" s="321"/>
      <c r="S293" s="321"/>
      <c r="T293" s="321"/>
    </row>
    <row r="294" spans="1:20" ht="46.5" customHeight="1" x14ac:dyDescent="0.2">
      <c r="A294" s="189" t="s">
        <v>252</v>
      </c>
      <c r="B294" s="189"/>
      <c r="C294" s="189"/>
      <c r="D294" s="189"/>
      <c r="E294" s="189"/>
      <c r="F294" s="189"/>
      <c r="G294" s="189"/>
      <c r="H294" s="189"/>
      <c r="I294" s="189"/>
      <c r="J294" s="189"/>
      <c r="K294" s="189"/>
      <c r="L294" s="189"/>
      <c r="M294" s="189"/>
      <c r="N294" s="189"/>
      <c r="O294" s="189"/>
      <c r="P294" s="189"/>
      <c r="Q294" s="189"/>
      <c r="R294" s="189"/>
      <c r="S294" s="189"/>
      <c r="T294" s="189"/>
    </row>
    <row r="295" spans="1:20" ht="12" customHeight="1" x14ac:dyDescent="0.2">
      <c r="A295" s="65"/>
      <c r="B295" s="65"/>
      <c r="C295" s="65"/>
      <c r="D295" s="65"/>
      <c r="E295" s="65"/>
      <c r="F295" s="65"/>
      <c r="G295" s="65"/>
      <c r="H295" s="65"/>
      <c r="I295" s="65"/>
      <c r="J295" s="65"/>
      <c r="K295" s="65"/>
      <c r="L295" s="65"/>
      <c r="M295" s="65"/>
      <c r="N295" s="65"/>
      <c r="O295" s="65"/>
      <c r="P295" s="65"/>
      <c r="Q295" s="65"/>
      <c r="R295" s="65"/>
      <c r="S295" s="65"/>
      <c r="T295" s="65"/>
    </row>
    <row r="296" spans="1:20" ht="18.5" x14ac:dyDescent="0.2">
      <c r="A296" s="65" t="s">
        <v>241</v>
      </c>
      <c r="B296" s="65"/>
      <c r="C296" s="65"/>
      <c r="D296" s="65"/>
      <c r="E296" s="65"/>
      <c r="F296" s="65"/>
      <c r="G296" s="65"/>
      <c r="H296" s="65"/>
      <c r="I296" s="65"/>
      <c r="J296" s="65"/>
      <c r="K296" s="65"/>
      <c r="L296" s="65"/>
      <c r="M296" s="65"/>
      <c r="N296" s="65"/>
      <c r="O296" s="65"/>
      <c r="P296" s="65"/>
      <c r="Q296" s="65"/>
      <c r="R296" s="65"/>
      <c r="S296" s="65"/>
    </row>
    <row r="297" spans="1:20" ht="48" customHeight="1" x14ac:dyDescent="0.2">
      <c r="A297" s="189" t="s">
        <v>253</v>
      </c>
      <c r="B297" s="189"/>
      <c r="C297" s="189"/>
      <c r="D297" s="189"/>
      <c r="E297" s="189"/>
      <c r="F297" s="189"/>
      <c r="G297" s="189"/>
      <c r="H297" s="189"/>
      <c r="I297" s="189"/>
      <c r="J297" s="189"/>
      <c r="K297" s="189"/>
      <c r="L297" s="189"/>
      <c r="M297" s="189"/>
      <c r="N297" s="189"/>
      <c r="O297" s="189"/>
      <c r="P297" s="189"/>
      <c r="Q297" s="189"/>
      <c r="R297" s="189"/>
      <c r="S297" s="189"/>
      <c r="T297" s="189"/>
    </row>
    <row r="298" spans="1:20" ht="16.5" customHeight="1" x14ac:dyDescent="0.2">
      <c r="A298" s="105"/>
      <c r="B298" s="105"/>
      <c r="C298" s="105"/>
      <c r="D298" s="105"/>
      <c r="E298" s="105"/>
      <c r="F298" s="105"/>
      <c r="G298" s="105"/>
      <c r="H298" s="105"/>
      <c r="I298" s="105"/>
      <c r="J298" s="105"/>
      <c r="K298" s="105"/>
      <c r="L298" s="105"/>
      <c r="M298" s="105"/>
      <c r="N298" s="105"/>
      <c r="O298" s="105"/>
      <c r="P298" s="105"/>
      <c r="Q298" s="105"/>
      <c r="R298" s="105"/>
      <c r="S298" s="105"/>
      <c r="T298" s="105"/>
    </row>
    <row r="299" spans="1:20" ht="18.5" x14ac:dyDescent="0.2">
      <c r="A299" s="65"/>
      <c r="B299" s="65"/>
      <c r="C299" s="65"/>
      <c r="D299" s="65"/>
      <c r="E299" s="65"/>
      <c r="F299" s="65"/>
      <c r="G299" s="65"/>
      <c r="H299" s="65"/>
      <c r="I299" s="65"/>
      <c r="J299" s="65"/>
      <c r="K299" s="65"/>
      <c r="L299" s="65"/>
      <c r="M299" s="65"/>
      <c r="N299" s="65"/>
      <c r="O299" s="65"/>
      <c r="P299" s="65"/>
      <c r="Q299" s="65"/>
      <c r="R299" s="65"/>
      <c r="S299" s="65"/>
    </row>
    <row r="300" spans="1:20" ht="18.5" x14ac:dyDescent="0.2">
      <c r="A300" s="65"/>
      <c r="D300" s="65"/>
      <c r="E300" s="65"/>
      <c r="H300" s="65"/>
      <c r="J300" s="65"/>
      <c r="K300" s="65"/>
      <c r="M300" s="65"/>
      <c r="P300" s="65"/>
      <c r="Q300" s="65"/>
      <c r="R300" s="65"/>
      <c r="S300" s="65"/>
    </row>
    <row r="301" spans="1:20" ht="18.5" x14ac:dyDescent="0.2">
      <c r="C301" s="65"/>
      <c r="D301" s="65"/>
      <c r="E301" s="65"/>
      <c r="F301" s="65"/>
      <c r="G301" s="65"/>
      <c r="H301" s="65"/>
      <c r="I301" s="65"/>
      <c r="J301" s="65"/>
      <c r="K301" s="65"/>
      <c r="M301" s="65"/>
      <c r="N301" s="65"/>
      <c r="O301" s="65"/>
      <c r="P301" s="65"/>
      <c r="Q301" s="65"/>
      <c r="R301" s="65"/>
      <c r="S301" s="65"/>
    </row>
    <row r="302" spans="1:20" ht="18.5" x14ac:dyDescent="0.2">
      <c r="A302" s="65"/>
      <c r="B302" s="65"/>
      <c r="C302" s="65"/>
      <c r="D302" s="65"/>
      <c r="E302" s="65"/>
      <c r="F302" s="65"/>
      <c r="G302" s="65"/>
      <c r="H302" s="65"/>
      <c r="I302" s="65"/>
      <c r="J302" s="65"/>
      <c r="K302" s="65"/>
      <c r="L302" s="65"/>
      <c r="M302" s="65"/>
      <c r="N302" s="65"/>
      <c r="O302" s="65"/>
      <c r="P302" s="65"/>
      <c r="Q302" s="65"/>
      <c r="R302" s="65"/>
      <c r="S302" s="65"/>
    </row>
    <row r="303" spans="1:20" ht="18.5" x14ac:dyDescent="0.2">
      <c r="A303" s="65"/>
      <c r="B303" s="65"/>
      <c r="C303" s="65" t="s">
        <v>247</v>
      </c>
      <c r="D303" s="65"/>
      <c r="E303" s="65"/>
      <c r="F303" s="65"/>
      <c r="G303" s="65"/>
      <c r="H303" s="65" t="s">
        <v>248</v>
      </c>
      <c r="I303" s="65"/>
      <c r="J303" s="65"/>
      <c r="K303" s="65"/>
      <c r="L303" s="65"/>
      <c r="M303" s="65"/>
      <c r="N303" s="65"/>
      <c r="O303" s="65" t="s">
        <v>249</v>
      </c>
      <c r="P303" s="65"/>
      <c r="Q303" s="65"/>
      <c r="R303" s="65"/>
      <c r="S303" s="65"/>
    </row>
    <row r="304" spans="1:20" ht="18.5" x14ac:dyDescent="0.2">
      <c r="A304" s="65"/>
      <c r="B304" s="65"/>
      <c r="C304" s="65"/>
      <c r="D304" s="65"/>
      <c r="E304" s="65"/>
      <c r="F304" s="65"/>
      <c r="G304" s="65"/>
      <c r="H304" s="65"/>
      <c r="I304" s="65"/>
      <c r="J304" s="65"/>
      <c r="K304" s="65"/>
      <c r="L304" s="65"/>
      <c r="M304" s="65"/>
      <c r="N304" s="65"/>
      <c r="O304" s="65"/>
      <c r="P304" s="65"/>
      <c r="Q304" s="65"/>
      <c r="R304" s="65"/>
      <c r="S304" s="65"/>
    </row>
    <row r="305" spans="1:20" ht="18.5" x14ac:dyDescent="0.2">
      <c r="A305" s="65" t="s">
        <v>242</v>
      </c>
      <c r="B305" s="65"/>
      <c r="C305" s="65"/>
      <c r="D305" s="65"/>
      <c r="E305" s="65"/>
      <c r="F305" s="65"/>
      <c r="G305" s="65"/>
      <c r="H305" s="65"/>
      <c r="I305" s="65"/>
      <c r="J305" s="65"/>
      <c r="K305" s="65"/>
      <c r="L305" s="65"/>
      <c r="M305" s="65"/>
      <c r="N305" s="65"/>
      <c r="O305" s="65"/>
      <c r="P305" s="65"/>
      <c r="Q305" s="65"/>
      <c r="R305" s="65"/>
      <c r="S305" s="65"/>
    </row>
    <row r="306" spans="1:20" ht="44.25" customHeight="1" x14ac:dyDescent="0.2">
      <c r="A306" s="189" t="s">
        <v>243</v>
      </c>
      <c r="B306" s="189"/>
      <c r="C306" s="189"/>
      <c r="D306" s="189"/>
      <c r="E306" s="189"/>
      <c r="F306" s="189"/>
      <c r="G306" s="189"/>
      <c r="H306" s="189"/>
      <c r="I306" s="189"/>
      <c r="J306" s="189"/>
      <c r="K306" s="189"/>
      <c r="L306" s="189"/>
      <c r="M306" s="189"/>
      <c r="N306" s="189"/>
      <c r="O306" s="189"/>
      <c r="P306" s="189"/>
      <c r="Q306" s="189"/>
      <c r="R306" s="189"/>
      <c r="S306" s="189"/>
      <c r="T306" s="189"/>
    </row>
    <row r="307" spans="1:20" ht="18.5" x14ac:dyDescent="0.2">
      <c r="A307" s="65"/>
      <c r="B307" s="65"/>
      <c r="C307" s="65"/>
      <c r="D307" s="65"/>
      <c r="E307" s="65"/>
      <c r="F307" s="65"/>
      <c r="G307" s="65"/>
      <c r="H307" s="65"/>
      <c r="I307" s="65"/>
      <c r="J307" s="65"/>
      <c r="K307" s="65"/>
      <c r="L307" s="65"/>
      <c r="M307" s="65"/>
      <c r="N307" s="65"/>
      <c r="O307" s="65"/>
      <c r="P307" s="65"/>
      <c r="Q307" s="65"/>
      <c r="R307" s="65"/>
      <c r="S307" s="65"/>
    </row>
    <row r="308" spans="1:20" ht="18.5" x14ac:dyDescent="0.2">
      <c r="A308" s="65"/>
      <c r="B308" s="65"/>
      <c r="C308" s="65"/>
      <c r="D308" s="65"/>
      <c r="E308" s="65"/>
      <c r="F308" s="65"/>
      <c r="G308" s="65"/>
      <c r="H308" s="65"/>
      <c r="I308" s="65"/>
      <c r="J308" s="65"/>
      <c r="K308" s="65"/>
      <c r="L308" s="65"/>
      <c r="M308" s="65"/>
      <c r="N308" s="65"/>
      <c r="O308" s="65"/>
      <c r="P308" s="65"/>
      <c r="Q308" s="65"/>
      <c r="R308" s="65"/>
      <c r="S308" s="65"/>
    </row>
    <row r="309" spans="1:20" ht="18.5" x14ac:dyDescent="0.2">
      <c r="A309" s="65"/>
      <c r="B309" s="65"/>
      <c r="C309" s="65" t="s">
        <v>244</v>
      </c>
      <c r="E309" s="65"/>
      <c r="F309" s="65"/>
      <c r="G309" s="65"/>
      <c r="H309" s="65"/>
      <c r="I309" s="65"/>
      <c r="J309" s="65"/>
      <c r="K309" s="65"/>
      <c r="L309" s="65"/>
      <c r="M309" s="65"/>
      <c r="N309" s="65"/>
      <c r="O309" s="65"/>
      <c r="P309" s="65"/>
      <c r="Q309" s="65"/>
      <c r="R309" s="65"/>
      <c r="S309" s="65"/>
    </row>
    <row r="310" spans="1:20" ht="18.5" x14ac:dyDescent="0.2">
      <c r="A310" s="65"/>
      <c r="B310" s="65"/>
      <c r="C310" s="65"/>
      <c r="D310" s="65"/>
      <c r="E310" s="65"/>
      <c r="F310" s="65"/>
      <c r="G310" s="65"/>
      <c r="H310" s="65"/>
      <c r="I310" s="65"/>
      <c r="J310" s="65"/>
      <c r="K310" s="65"/>
      <c r="L310" s="65"/>
      <c r="M310" s="65"/>
      <c r="N310" s="65"/>
      <c r="O310" s="65"/>
      <c r="P310" s="65"/>
      <c r="Q310" s="65"/>
      <c r="R310" s="65"/>
      <c r="S310" s="65"/>
    </row>
    <row r="311" spans="1:20" ht="18.5" x14ac:dyDescent="0.2">
      <c r="A311" s="65"/>
      <c r="B311" s="65"/>
      <c r="C311" s="65"/>
      <c r="D311" s="65"/>
      <c r="E311" s="65"/>
      <c r="F311" s="65"/>
      <c r="G311" s="65"/>
      <c r="H311" s="65"/>
      <c r="I311" s="65"/>
      <c r="J311" s="65"/>
      <c r="K311" s="65"/>
      <c r="L311" s="65"/>
      <c r="M311" s="65"/>
      <c r="N311" s="65"/>
      <c r="O311" s="65"/>
      <c r="P311" s="65"/>
      <c r="Q311" s="65"/>
      <c r="R311" s="65"/>
      <c r="S311" s="65"/>
    </row>
    <row r="312" spans="1:20" ht="18.5" x14ac:dyDescent="0.2">
      <c r="A312" s="65"/>
      <c r="B312" s="65"/>
      <c r="C312" s="65"/>
      <c r="D312" s="65"/>
      <c r="E312" s="65"/>
      <c r="F312" s="65"/>
      <c r="G312" s="65"/>
      <c r="H312" s="65"/>
      <c r="I312" s="65"/>
      <c r="J312" s="65"/>
      <c r="K312" s="65"/>
      <c r="L312" s="65"/>
      <c r="M312" s="65"/>
      <c r="N312" s="65"/>
      <c r="O312" s="65"/>
      <c r="P312" s="65"/>
      <c r="Q312" s="65"/>
      <c r="R312" s="65"/>
      <c r="S312" s="65"/>
    </row>
    <row r="313" spans="1:20" ht="18.5" x14ac:dyDescent="0.2">
      <c r="A313" s="65" t="s">
        <v>245</v>
      </c>
      <c r="B313" s="65"/>
      <c r="C313" s="65"/>
      <c r="D313" s="65"/>
      <c r="E313" s="65"/>
      <c r="F313" s="65"/>
      <c r="G313" s="65"/>
      <c r="H313" s="65"/>
      <c r="I313" s="65"/>
      <c r="J313" s="65"/>
      <c r="K313" s="65"/>
      <c r="L313" s="65"/>
      <c r="M313" s="65"/>
      <c r="N313" s="65"/>
      <c r="O313" s="65"/>
      <c r="P313" s="65"/>
      <c r="Q313" s="65"/>
      <c r="R313" s="65"/>
      <c r="S313" s="65"/>
    </row>
    <row r="314" spans="1:20" ht="44.25" customHeight="1" x14ac:dyDescent="0.2">
      <c r="A314" s="189" t="s">
        <v>246</v>
      </c>
      <c r="B314" s="189"/>
      <c r="C314" s="189"/>
      <c r="D314" s="189"/>
      <c r="E314" s="189"/>
      <c r="F314" s="189"/>
      <c r="G314" s="189"/>
      <c r="H314" s="189"/>
      <c r="I314" s="189"/>
      <c r="J314" s="189"/>
      <c r="K314" s="189"/>
      <c r="L314" s="189"/>
      <c r="M314" s="189"/>
      <c r="N314" s="189"/>
      <c r="O314" s="189"/>
      <c r="P314" s="189"/>
      <c r="Q314" s="189"/>
      <c r="R314" s="189"/>
      <c r="S314" s="189"/>
      <c r="T314" s="189"/>
    </row>
    <row r="315" spans="1:20" ht="18.5" x14ac:dyDescent="0.2">
      <c r="A315" s="65"/>
      <c r="B315" s="65"/>
      <c r="C315" s="65"/>
      <c r="D315" s="65"/>
      <c r="E315" s="65"/>
      <c r="F315" s="65"/>
      <c r="G315" s="65"/>
      <c r="H315" s="65"/>
      <c r="I315" s="65"/>
      <c r="J315" s="65"/>
      <c r="K315" s="65"/>
      <c r="L315" s="65"/>
      <c r="M315" s="65"/>
      <c r="N315" s="65"/>
      <c r="O315" s="65"/>
      <c r="P315" s="65"/>
      <c r="Q315" s="65"/>
      <c r="R315" s="65"/>
      <c r="S315" s="65"/>
    </row>
    <row r="316" spans="1:20" ht="18.5" x14ac:dyDescent="0.2">
      <c r="A316" s="65"/>
      <c r="B316" s="65"/>
      <c r="C316" s="65"/>
      <c r="D316" s="65"/>
      <c r="E316" s="65"/>
      <c r="F316" s="65"/>
      <c r="G316" s="65"/>
      <c r="H316" s="65"/>
      <c r="I316" s="65"/>
      <c r="J316" s="65"/>
      <c r="K316" s="65"/>
      <c r="L316" s="65"/>
      <c r="M316" s="65"/>
      <c r="N316" s="65"/>
      <c r="O316" s="65"/>
      <c r="P316" s="65"/>
      <c r="Q316" s="65"/>
      <c r="R316" s="65"/>
      <c r="S316" s="65"/>
    </row>
    <row r="317" spans="1:20" ht="18.5" x14ac:dyDescent="0.2">
      <c r="A317" s="65"/>
      <c r="B317" s="65"/>
      <c r="C317" s="65"/>
      <c r="D317" s="65"/>
      <c r="E317" s="65" t="s">
        <v>239</v>
      </c>
      <c r="G317" s="65"/>
      <c r="H317" s="65"/>
      <c r="I317" s="65"/>
      <c r="J317" s="65"/>
      <c r="K317" s="65"/>
      <c r="L317" s="65"/>
      <c r="M317" s="65"/>
      <c r="N317" s="65"/>
      <c r="O317" s="65"/>
      <c r="P317" s="65"/>
      <c r="Q317" s="65"/>
      <c r="R317" s="65"/>
      <c r="S317" s="65"/>
    </row>
    <row r="318" spans="1:20" ht="18.5" x14ac:dyDescent="0.2">
      <c r="A318" s="65"/>
      <c r="B318" s="65"/>
      <c r="C318" s="65"/>
      <c r="D318" s="65"/>
      <c r="E318" s="65"/>
      <c r="F318" s="65"/>
      <c r="G318" s="65"/>
      <c r="H318" s="65"/>
      <c r="I318" s="65"/>
      <c r="J318" s="65"/>
      <c r="K318" s="65"/>
      <c r="L318" s="65"/>
      <c r="M318" s="65"/>
      <c r="N318" s="65"/>
      <c r="O318" s="65"/>
      <c r="P318" s="65"/>
      <c r="Q318" s="65"/>
      <c r="R318" s="65"/>
      <c r="S318" s="65"/>
    </row>
    <row r="319" spans="1:20" ht="18.5" x14ac:dyDescent="0.2">
      <c r="A319" s="65"/>
      <c r="B319" s="65"/>
      <c r="C319" s="65"/>
      <c r="D319" s="65"/>
      <c r="E319" s="65"/>
      <c r="F319" s="65"/>
      <c r="G319" s="65"/>
      <c r="H319" s="65"/>
      <c r="I319" s="65"/>
      <c r="J319" s="65"/>
      <c r="K319" s="65"/>
      <c r="L319" s="65"/>
      <c r="M319" s="65"/>
      <c r="N319" s="65"/>
      <c r="O319" s="65"/>
      <c r="P319" s="65"/>
      <c r="Q319" s="65"/>
      <c r="R319" s="65"/>
      <c r="S319" s="65"/>
    </row>
    <row r="320" spans="1:20" ht="18.5" x14ac:dyDescent="0.2">
      <c r="A320" s="65"/>
      <c r="B320" s="65"/>
      <c r="C320" s="65"/>
      <c r="D320" s="65"/>
      <c r="E320" s="65"/>
      <c r="F320" s="65"/>
      <c r="G320" s="65"/>
      <c r="H320" s="65"/>
      <c r="I320" s="65"/>
      <c r="J320" s="65"/>
      <c r="K320" s="65"/>
      <c r="L320" s="65"/>
      <c r="M320" s="65"/>
      <c r="N320" s="65"/>
      <c r="O320" s="65"/>
      <c r="P320" s="65"/>
      <c r="Q320" s="65"/>
      <c r="R320" s="65"/>
      <c r="S320" s="65"/>
    </row>
    <row r="321" spans="1:20" ht="18.5" x14ac:dyDescent="0.2">
      <c r="A321" s="65" t="s">
        <v>250</v>
      </c>
      <c r="B321" s="65"/>
      <c r="C321" s="65"/>
      <c r="D321" s="65"/>
      <c r="E321" s="65"/>
      <c r="F321" s="65"/>
      <c r="G321" s="65"/>
      <c r="H321" s="65"/>
      <c r="I321" s="65"/>
      <c r="J321" s="65"/>
      <c r="K321" s="65"/>
      <c r="L321" s="65"/>
      <c r="M321" s="65"/>
      <c r="N321" s="65"/>
      <c r="O321" s="65"/>
      <c r="P321" s="65"/>
      <c r="Q321" s="65"/>
      <c r="R321" s="65"/>
      <c r="S321" s="65"/>
    </row>
    <row r="322" spans="1:20" ht="18.5" x14ac:dyDescent="0.2">
      <c r="A322" s="212" t="s">
        <v>267</v>
      </c>
      <c r="B322" s="212"/>
      <c r="C322" s="212"/>
      <c r="D322" s="212"/>
      <c r="E322" s="212"/>
      <c r="F322" s="212"/>
      <c r="G322" s="212"/>
      <c r="H322" s="212"/>
      <c r="I322" s="212"/>
      <c r="J322" s="212"/>
      <c r="K322" s="212"/>
      <c r="L322" s="212"/>
      <c r="M322" s="212"/>
      <c r="N322" s="212"/>
      <c r="O322" s="212"/>
      <c r="P322" s="212"/>
      <c r="Q322" s="212"/>
      <c r="R322" s="212"/>
      <c r="S322" s="212"/>
      <c r="T322" s="212"/>
    </row>
    <row r="323" spans="1:20" ht="18.5" x14ac:dyDescent="0.2">
      <c r="A323" s="65"/>
      <c r="B323" s="65"/>
      <c r="C323" s="65"/>
      <c r="D323" s="65"/>
      <c r="E323" s="65"/>
      <c r="F323" s="65"/>
      <c r="G323" s="65"/>
      <c r="H323" s="65"/>
      <c r="I323" s="65"/>
      <c r="J323" s="65"/>
      <c r="K323" s="65"/>
      <c r="L323" s="65"/>
      <c r="M323" s="65"/>
      <c r="N323" s="65"/>
      <c r="O323" s="65"/>
      <c r="P323" s="65"/>
      <c r="Q323" s="65"/>
      <c r="R323" s="65"/>
      <c r="S323" s="65"/>
    </row>
    <row r="324" spans="1:20" ht="18.5" x14ac:dyDescent="0.2">
      <c r="A324" s="65"/>
      <c r="B324" s="65"/>
      <c r="C324" s="65"/>
      <c r="D324" s="65"/>
      <c r="E324" s="65"/>
      <c r="F324" s="65"/>
      <c r="G324" s="65"/>
      <c r="H324" s="65"/>
      <c r="I324" s="65"/>
      <c r="J324" s="65"/>
      <c r="K324" s="65"/>
      <c r="L324" s="65"/>
      <c r="M324" s="65"/>
      <c r="N324" s="65"/>
      <c r="O324" s="65"/>
      <c r="P324" s="65"/>
      <c r="Q324" s="65"/>
      <c r="R324" s="65"/>
      <c r="S324" s="65"/>
    </row>
    <row r="325" spans="1:20" ht="18.5" x14ac:dyDescent="0.2">
      <c r="A325" s="65"/>
      <c r="B325" s="65"/>
      <c r="C325" s="65"/>
      <c r="D325" s="65"/>
      <c r="E325" s="65" t="s">
        <v>240</v>
      </c>
      <c r="F325" s="65"/>
      <c r="G325" s="65"/>
      <c r="H325" s="65"/>
      <c r="I325" s="65"/>
      <c r="J325" s="65"/>
      <c r="K325" s="65"/>
      <c r="L325" s="65"/>
      <c r="M325" s="65"/>
      <c r="N325" s="65"/>
      <c r="O325" s="65"/>
      <c r="P325" s="65"/>
      <c r="Q325" s="65"/>
      <c r="R325" s="65"/>
      <c r="S325" s="65"/>
    </row>
    <row r="326" spans="1:20" ht="18.5" x14ac:dyDescent="0.2">
      <c r="A326" s="65"/>
      <c r="B326" s="65"/>
      <c r="C326" s="65"/>
      <c r="D326" s="65"/>
      <c r="G326" s="65"/>
      <c r="H326" s="65"/>
      <c r="I326" s="65"/>
      <c r="J326" s="65"/>
      <c r="K326" s="65"/>
      <c r="L326" s="65"/>
      <c r="M326" s="65"/>
      <c r="N326" s="65"/>
      <c r="O326" s="65"/>
      <c r="P326" s="65"/>
      <c r="Q326" s="65"/>
      <c r="R326" s="65"/>
      <c r="S326" s="65"/>
    </row>
    <row r="327" spans="1:20" ht="18.5" x14ac:dyDescent="0.2">
      <c r="A327" s="65"/>
      <c r="B327" s="65"/>
      <c r="C327" s="65"/>
      <c r="D327" s="65"/>
      <c r="E327" s="65"/>
      <c r="F327" s="65"/>
      <c r="G327" s="65"/>
      <c r="H327" s="65"/>
      <c r="I327" s="65"/>
      <c r="J327" s="65"/>
      <c r="K327" s="65"/>
      <c r="L327" s="65"/>
      <c r="M327" s="65"/>
      <c r="N327" s="65"/>
      <c r="O327" s="65"/>
      <c r="P327" s="65"/>
      <c r="Q327" s="65"/>
      <c r="R327" s="65"/>
      <c r="S327" s="65"/>
      <c r="T327" s="65"/>
    </row>
    <row r="328" spans="1:20" ht="18.5" x14ac:dyDescent="0.2">
      <c r="A328" s="65"/>
      <c r="B328" s="65"/>
      <c r="C328" s="65"/>
      <c r="D328" s="65"/>
      <c r="E328" s="65"/>
      <c r="F328" s="65"/>
      <c r="G328" s="65"/>
      <c r="H328" s="65"/>
      <c r="I328" s="65"/>
      <c r="J328" s="65"/>
      <c r="K328" s="65"/>
      <c r="L328" s="65"/>
      <c r="M328" s="65"/>
      <c r="N328" s="65"/>
      <c r="O328" s="65"/>
      <c r="P328" s="65"/>
      <c r="Q328" s="65"/>
      <c r="R328" s="65"/>
      <c r="S328" s="65"/>
      <c r="T328" s="65"/>
    </row>
    <row r="329" spans="1:20" ht="18.5" x14ac:dyDescent="0.2">
      <c r="A329" s="65"/>
      <c r="B329" s="65"/>
      <c r="C329" s="65"/>
      <c r="D329" s="65"/>
      <c r="E329" s="65"/>
      <c r="F329" s="65"/>
      <c r="G329" s="65"/>
      <c r="H329" s="65"/>
      <c r="I329" s="65"/>
      <c r="J329" s="65"/>
      <c r="K329" s="65"/>
      <c r="L329" s="65"/>
      <c r="M329" s="65"/>
      <c r="N329" s="65"/>
      <c r="O329" s="65"/>
      <c r="P329" s="65"/>
      <c r="Q329" s="65"/>
      <c r="R329" s="65"/>
      <c r="S329" s="65"/>
      <c r="T329" s="65"/>
    </row>
  </sheetData>
  <mergeCells count="189">
    <mergeCell ref="A297:T297"/>
    <mergeCell ref="A306:T306"/>
    <mergeCell ref="A314:T314"/>
    <mergeCell ref="A322:T322"/>
    <mergeCell ref="Q293:T293"/>
    <mergeCell ref="A294:T294"/>
    <mergeCell ref="A133:T133"/>
    <mergeCell ref="A132:T132"/>
    <mergeCell ref="A131:T131"/>
    <mergeCell ref="R149:T150"/>
    <mergeCell ref="B158:K158"/>
    <mergeCell ref="A157:K157"/>
    <mergeCell ref="N145:Q146"/>
    <mergeCell ref="R147:T148"/>
    <mergeCell ref="B149:K149"/>
    <mergeCell ref="B148:K148"/>
    <mergeCell ref="N153:Q154"/>
    <mergeCell ref="R135:T142"/>
    <mergeCell ref="R134:T134"/>
    <mergeCell ref="A182:D182"/>
    <mergeCell ref="A181:D181"/>
    <mergeCell ref="E173:T173"/>
    <mergeCell ref="B146:K146"/>
    <mergeCell ref="R145:T146"/>
    <mergeCell ref="K63:Q63"/>
    <mergeCell ref="O62:Q62"/>
    <mergeCell ref="A7:T10"/>
    <mergeCell ref="A48:T48"/>
    <mergeCell ref="A52:T52"/>
    <mergeCell ref="A58:T58"/>
    <mergeCell ref="A57:T57"/>
    <mergeCell ref="A56:T56"/>
    <mergeCell ref="A55:T55"/>
    <mergeCell ref="A51:T51"/>
    <mergeCell ref="A49:T50"/>
    <mergeCell ref="A53:T54"/>
    <mergeCell ref="A37:T40"/>
    <mergeCell ref="A41:T42"/>
    <mergeCell ref="N151:Q152"/>
    <mergeCell ref="A145:K145"/>
    <mergeCell ref="N147:Q148"/>
    <mergeCell ref="C129:K129"/>
    <mergeCell ref="B161:K161"/>
    <mergeCell ref="B61:C61"/>
    <mergeCell ref="B64:C64"/>
    <mergeCell ref="B63:C63"/>
    <mergeCell ref="S87:T87"/>
    <mergeCell ref="N135:Q142"/>
    <mergeCell ref="N134:Q134"/>
    <mergeCell ref="A130:B130"/>
    <mergeCell ref="A129:B129"/>
    <mergeCell ref="L130:T130"/>
    <mergeCell ref="L129:T129"/>
    <mergeCell ref="C130:K130"/>
    <mergeCell ref="H62:J62"/>
    <mergeCell ref="D62:F62"/>
    <mergeCell ref="D61:J61"/>
    <mergeCell ref="K61:Q61"/>
    <mergeCell ref="B62:C62"/>
    <mergeCell ref="R61:T61"/>
    <mergeCell ref="A103:T104"/>
    <mergeCell ref="K64:Q64"/>
    <mergeCell ref="E179:T179"/>
    <mergeCell ref="E178:T178"/>
    <mergeCell ref="F177:T177"/>
    <mergeCell ref="E176:T176"/>
    <mergeCell ref="A173:D173"/>
    <mergeCell ref="K62:M62"/>
    <mergeCell ref="A88:T88"/>
    <mergeCell ref="R64:T64"/>
    <mergeCell ref="R63:T63"/>
    <mergeCell ref="R62:T62"/>
    <mergeCell ref="D64:J64"/>
    <mergeCell ref="D63:J63"/>
    <mergeCell ref="B160:K160"/>
    <mergeCell ref="A144:K144"/>
    <mergeCell ref="N144:Q144"/>
    <mergeCell ref="R144:T144"/>
    <mergeCell ref="B141:K142"/>
    <mergeCell ref="B139:K140"/>
    <mergeCell ref="A135:K135"/>
    <mergeCell ref="A134:K134"/>
    <mergeCell ref="B136:K136"/>
    <mergeCell ref="B138:K138"/>
    <mergeCell ref="B137:K137"/>
    <mergeCell ref="B147:K147"/>
    <mergeCell ref="A281:T281"/>
    <mergeCell ref="A279:S279"/>
    <mergeCell ref="A278:S278"/>
    <mergeCell ref="A271:D272"/>
    <mergeCell ref="A269:D270"/>
    <mergeCell ref="N149:Q150"/>
    <mergeCell ref="R157:T165"/>
    <mergeCell ref="R153:T154"/>
    <mergeCell ref="R151:T152"/>
    <mergeCell ref="F182:T182"/>
    <mergeCell ref="A156:K156"/>
    <mergeCell ref="N156:Q156"/>
    <mergeCell ref="A180:D180"/>
    <mergeCell ref="A179:D179"/>
    <mergeCell ref="A178:D178"/>
    <mergeCell ref="R156:T156"/>
    <mergeCell ref="A167:T167"/>
    <mergeCell ref="N157:Q165"/>
    <mergeCell ref="B154:K154"/>
    <mergeCell ref="B152:K153"/>
    <mergeCell ref="B150:K151"/>
    <mergeCell ref="A169:S169"/>
    <mergeCell ref="A170:S170"/>
    <mergeCell ref="A171:S171"/>
    <mergeCell ref="F180:T180"/>
    <mergeCell ref="E175:T175"/>
    <mergeCell ref="E174:T174"/>
    <mergeCell ref="F181:T181"/>
    <mergeCell ref="A177:D177"/>
    <mergeCell ref="A176:D176"/>
    <mergeCell ref="A175:D175"/>
    <mergeCell ref="A174:D174"/>
    <mergeCell ref="A287:T287"/>
    <mergeCell ref="A286:T286"/>
    <mergeCell ref="A285:T285"/>
    <mergeCell ref="A283:T283"/>
    <mergeCell ref="A282:T282"/>
    <mergeCell ref="A254:T255"/>
    <mergeCell ref="A196:T196"/>
    <mergeCell ref="A197:T197"/>
    <mergeCell ref="A219:T220"/>
    <mergeCell ref="A275:T276"/>
    <mergeCell ref="A274:T274"/>
    <mergeCell ref="E271:T272"/>
    <mergeCell ref="E269:T270"/>
    <mergeCell ref="E267:T268"/>
    <mergeCell ref="E263:T266"/>
    <mergeCell ref="E260:T262"/>
    <mergeCell ref="A267:D268"/>
    <mergeCell ref="A263:D266"/>
    <mergeCell ref="A260:D262"/>
    <mergeCell ref="A259:T259"/>
    <mergeCell ref="R228:T229"/>
    <mergeCell ref="A223:S223"/>
    <mergeCell ref="A218:S218"/>
    <mergeCell ref="A222:S222"/>
    <mergeCell ref="A253:S253"/>
    <mergeCell ref="A256:S257"/>
    <mergeCell ref="E185:T185"/>
    <mergeCell ref="C203:F203"/>
    <mergeCell ref="A213:T217"/>
    <mergeCell ref="A210:S210"/>
    <mergeCell ref="A212:S212"/>
    <mergeCell ref="K206:N206"/>
    <mergeCell ref="R225:T225"/>
    <mergeCell ref="O228:Q229"/>
    <mergeCell ref="O226:Q227"/>
    <mergeCell ref="O225:Q225"/>
    <mergeCell ref="L228:N229"/>
    <mergeCell ref="L226:N227"/>
    <mergeCell ref="L225:N225"/>
    <mergeCell ref="R226:T227"/>
    <mergeCell ref="B190:T191"/>
    <mergeCell ref="A188:D188"/>
    <mergeCell ref="A187:D187"/>
    <mergeCell ref="A186:D186"/>
    <mergeCell ref="A199:T200"/>
    <mergeCell ref="C206:J206"/>
    <mergeCell ref="C205:J205"/>
    <mergeCell ref="B164:K165"/>
    <mergeCell ref="B162:K163"/>
    <mergeCell ref="B159:K159"/>
    <mergeCell ref="C204:F204"/>
    <mergeCell ref="K205:N205"/>
    <mergeCell ref="G204:J204"/>
    <mergeCell ref="G203:J203"/>
    <mergeCell ref="A228:D229"/>
    <mergeCell ref="A226:D227"/>
    <mergeCell ref="A225:D225"/>
    <mergeCell ref="F183:T183"/>
    <mergeCell ref="E184:T184"/>
    <mergeCell ref="E228:K229"/>
    <mergeCell ref="E226:K227"/>
    <mergeCell ref="E225:K225"/>
    <mergeCell ref="A201:T201"/>
    <mergeCell ref="B192:T193"/>
    <mergeCell ref="A184:D184"/>
    <mergeCell ref="A183:D183"/>
    <mergeCell ref="A185:D185"/>
    <mergeCell ref="A195:S195"/>
    <mergeCell ref="F187:T187"/>
    <mergeCell ref="E188:T188"/>
    <mergeCell ref="E186:T186"/>
  </mergeCells>
  <phoneticPr fontId="3"/>
  <pageMargins left="0.62992125984251968" right="0.23622047244094491" top="0.74803149606299213" bottom="0.74803149606299213" header="0.31496062992125984" footer="0.31496062992125984"/>
  <pageSetup paperSize="9" scale="93" fitToHeight="0" orientation="portrait" r:id="rId1"/>
  <rowBreaks count="7" manualBreakCount="7">
    <brk id="45" max="19" man="1"/>
    <brk id="86" max="19" man="1"/>
    <brk id="130" max="19" man="1"/>
    <brk id="168" max="19" man="1"/>
    <brk id="209" max="19" man="1"/>
    <brk id="252" max="19" man="1"/>
    <brk id="292"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vt:lpstr>
      <vt:lpstr>出力シート!Print_Area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奨</dc:creator>
  <cp:lastModifiedBy>21420</cp:lastModifiedBy>
  <cp:lastPrinted>2026-06-03T00:24:43Z</cp:lastPrinted>
  <dcterms:created xsi:type="dcterms:W3CDTF">2019-01-24T07:42:31Z</dcterms:created>
  <dcterms:modified xsi:type="dcterms:W3CDTF">2026-06-10T05:20:23Z</dcterms:modified>
</cp:coreProperties>
</file>